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3855" windowWidth="9930" windowHeight="6555" firstSheet="1" activeTab="5"/>
  </bookViews>
  <sheets>
    <sheet name="Inflation" sheetId="1" r:id="rId1"/>
    <sheet name="Impact of inflation" sheetId="2" r:id="rId2"/>
    <sheet name="Pay settlements" sheetId="3" r:id="rId3"/>
    <sheet name="Average earnings" sheetId="4" r:id="rId4"/>
    <sheet name="Cost of Living Index" sheetId="5" r:id="rId5"/>
    <sheet name="Take Home Pay Index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<sst xmlns="http://schemas.openxmlformats.org/spreadsheetml/2006/main" count="90" uniqueCount="81">
  <si>
    <t>Month</t>
  </si>
  <si>
    <t>CPI</t>
  </si>
  <si>
    <t>RPI</t>
  </si>
  <si>
    <t>Upper quartile</t>
  </si>
  <si>
    <t>Lower quartile</t>
  </si>
  <si>
    <t>Whole Economy</t>
  </si>
  <si>
    <t>Private sector</t>
  </si>
  <si>
    <t>Public sector</t>
  </si>
  <si>
    <t xml:space="preserve">Public sector </t>
  </si>
  <si>
    <t xml:space="preserve">Private sector </t>
  </si>
  <si>
    <t xml:space="preserve">Whole economy </t>
  </si>
  <si>
    <t>Administrative and secretarial occupations</t>
  </si>
  <si>
    <t>Sales and customer service occupations</t>
  </si>
  <si>
    <t>Three months to the end of:</t>
  </si>
  <si>
    <t>Median increase by no. of pay reviews</t>
  </si>
  <si>
    <t xml:space="preserve"> Aug 11</t>
  </si>
  <si>
    <t xml:space="preserve"> Sep 11</t>
  </si>
  <si>
    <t xml:space="preserve"> Oct 11</t>
  </si>
  <si>
    <t xml:space="preserve"> Nov 11</t>
  </si>
  <si>
    <t>Total pay 3 month average</t>
  </si>
  <si>
    <t>Actual salary</t>
  </si>
  <si>
    <t>Salary if in line with inflation</t>
  </si>
  <si>
    <t>Pay award</t>
  </si>
  <si>
    <t>Year</t>
  </si>
  <si>
    <t xml:space="preserve">Replace example pay award and actual salary figures </t>
  </si>
  <si>
    <t>All employees</t>
  </si>
  <si>
    <t>Professional occupations</t>
  </si>
  <si>
    <t>Associate professional and technical occupations</t>
  </si>
  <si>
    <t>Skilled trades occupations</t>
  </si>
  <si>
    <t>Process, plant and machine operatives</t>
  </si>
  <si>
    <t>Elementary occupations</t>
  </si>
  <si>
    <t>Health professionals</t>
  </si>
  <si>
    <t>Protective service occupations</t>
  </si>
  <si>
    <t>Culture, media and sports occupations</t>
  </si>
  <si>
    <t>Business and public service associate professionals</t>
  </si>
  <si>
    <t>Administrative occupations</t>
  </si>
  <si>
    <t>Secretarial and related occupations</t>
  </si>
  <si>
    <t>Skilled construction and building trades</t>
  </si>
  <si>
    <t>Textiles, printing and other skilled trades</t>
  </si>
  <si>
    <t>Caring personal service occupations</t>
  </si>
  <si>
    <t>Sales occupations</t>
  </si>
  <si>
    <t>Customer service occupations</t>
  </si>
  <si>
    <t>Transport and mobile machine drivers and operatives</t>
  </si>
  <si>
    <t>Elementary administration and service occupations</t>
  </si>
  <si>
    <t>Job Type</t>
  </si>
  <si>
    <t>ASHE data on changes in median gross annual pay for full-time employees</t>
  </si>
  <si>
    <t xml:space="preserve">www.ons.gov.uk </t>
  </si>
  <si>
    <t>Source: Consumer Price Indices at link below</t>
  </si>
  <si>
    <t>www.ons.gov.uk</t>
  </si>
  <si>
    <t>Source: Labour Market Statistics at link below</t>
  </si>
  <si>
    <t>* Jun 12</t>
  </si>
  <si>
    <t xml:space="preserve">* Pay growth rates were dramatically affected in June 2012 by the reclassification of English Further Education and Sixth Form College Corporations as private sector. </t>
  </si>
  <si>
    <t>Managers, directors and senior officials</t>
  </si>
  <si>
    <t>Other managers and proprietors</t>
  </si>
  <si>
    <t>Science, research, engineering and technology professionals</t>
  </si>
  <si>
    <t>Teaching and educational professionals</t>
  </si>
  <si>
    <t>Business, media and public service professionals</t>
  </si>
  <si>
    <t>Science, engineering and technology associate professionals</t>
  </si>
  <si>
    <t>Health and social care associate professionals</t>
  </si>
  <si>
    <t>Skilled agricultural and related trades</t>
  </si>
  <si>
    <t>Skilled metal, electrical and electronic trades</t>
  </si>
  <si>
    <t>Caring, leisue and other occupations</t>
  </si>
  <si>
    <t>Leisure, travel and related personal service occupations</t>
  </si>
  <si>
    <t>Elementary trades and related occupations</t>
  </si>
  <si>
    <t>Source: Annual Survey of Hours and Earnings 2012 at link below</t>
  </si>
  <si>
    <t>Historic Annual RPI</t>
  </si>
  <si>
    <t xml:space="preserve">Source: Annual RPI from Office of National Statistics </t>
  </si>
  <si>
    <t>RPI forecast</t>
  </si>
  <si>
    <t>Cumulative increase in cost of living</t>
  </si>
  <si>
    <t>Cost of Living Index</t>
  </si>
  <si>
    <t>Total increase in cost of living*</t>
  </si>
  <si>
    <t>Note: *  The Croner Reward Cost of Living Index works out changes in the required income to maintain a given standard of living</t>
  </si>
  <si>
    <t>Source: www.xperthr.co.uk</t>
  </si>
  <si>
    <t xml:space="preserve">The Office of National Statistics estimates that the single month growth rate for the public sector would be between 0.6 and 0.8% lower and the private rate would be between 0.1 and 0.2% higher if this reclassification had not taken place </t>
  </si>
  <si>
    <t>Private Manufacturing Index</t>
  </si>
  <si>
    <t>Public Sector Index</t>
  </si>
  <si>
    <t>Private Services Index</t>
  </si>
  <si>
    <t>* Take home pay is deflated by CPI to July 2013 and then by CPIH subsequently</t>
  </si>
  <si>
    <t>Corporate managers and directors</t>
  </si>
  <si>
    <t>Annual % change 2012/13</t>
  </si>
  <si>
    <r>
      <rPr>
        <sz val="10"/>
        <color indexed="8"/>
        <rFont val="Arial"/>
        <family val="2"/>
      </rPr>
      <t>Source: HM Treasury independent forecasts</t>
    </r>
    <r>
      <rPr>
        <sz val="10"/>
        <color indexed="8"/>
        <rFont val="Arial"/>
        <family val="2"/>
      </rPr>
      <t xml:space="preserve"> (Feb 14)</t>
    </r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</si>
</sst>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 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£&quot;#,##0"/>
    <numFmt numFmtId="171" formatCode="&quot;£&quot;#,##0.00"/>
    <numFmt numFmtId="172" formatCode="0.0%"/>
    <numFmt numFmtId="173" formatCode="#,##0.0"/>
    <numFmt numFmtId="174" formatCode="0.000"/>
    <numFmt numFmtId="175" formatCode="0.0000"/>
    <numFmt numFmtId="176" formatCode="0.00000"/>
    <numFmt numFmtId="177" formatCode="0.000000"/>
    <numFmt numFmtId="178" formatCode="0.0000000"/>
  </numFmts>
  <fonts count="7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0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  <font>
      <b/>
      <sz val="9"/>
      <color theme="1"/>
      <name val="Calibri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3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17" fontId="2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>
      <alignment horizontal="left"/>
    </xf>
    <xf numFmtId="165" fontId="5" fillId="0" borderId="0" xfId="0" applyNumberFormat="1" applyFont="1" applyAlignment="1">
      <alignment/>
    </xf>
    <xf numFmtId="17" fontId="0" fillId="0" borderId="0" xfId="0" applyNumberFormat="1" applyAlignment="1">
      <alignment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17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8" fillId="33" borderId="10" xfId="0" applyFont="1" applyFill="1" applyBorder="1" applyAlignment="1">
      <alignment/>
    </xf>
    <xf numFmtId="3" fontId="9" fillId="33" borderId="11" xfId="0" applyNumberFormat="1" applyFont="1" applyFill="1" applyBorder="1" applyAlignment="1">
      <alignment horizontal="right" wrapText="1"/>
    </xf>
    <xf numFmtId="0" fontId="8" fillId="33" borderId="12" xfId="0" applyFont="1" applyFill="1" applyBorder="1" applyAlignment="1">
      <alignment/>
    </xf>
    <xf numFmtId="3" fontId="9" fillId="33" borderId="0" xfId="0" applyNumberFormat="1" applyFont="1" applyFill="1" applyBorder="1" applyAlignment="1">
      <alignment horizontal="right" wrapText="1"/>
    </xf>
    <xf numFmtId="0" fontId="9" fillId="33" borderId="13" xfId="0" applyFont="1" applyFill="1" applyBorder="1" applyAlignment="1">
      <alignment/>
    </xf>
    <xf numFmtId="170" fontId="8" fillId="33" borderId="0" xfId="0" applyNumberFormat="1" applyFont="1" applyFill="1" applyBorder="1" applyAlignment="1">
      <alignment/>
    </xf>
    <xf numFmtId="0" fontId="8" fillId="33" borderId="13" xfId="0" applyFont="1" applyFill="1" applyBorder="1" applyAlignment="1">
      <alignment horizontal="right"/>
    </xf>
    <xf numFmtId="0" fontId="8" fillId="33" borderId="13" xfId="0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165" fontId="5" fillId="0" borderId="0" xfId="58" applyNumberFormat="1" applyFont="1" applyAlignment="1">
      <alignment/>
    </xf>
    <xf numFmtId="17" fontId="5" fillId="0" borderId="0" xfId="58" applyNumberFormat="1" applyFont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56" fillId="0" borderId="0" xfId="54" applyAlignment="1" applyProtection="1">
      <alignment/>
      <protection/>
    </xf>
    <xf numFmtId="0" fontId="2" fillId="34" borderId="0" xfId="0" applyFont="1" applyFill="1" applyBorder="1" applyAlignment="1">
      <alignment wrapText="1"/>
    </xf>
    <xf numFmtId="3" fontId="10" fillId="0" borderId="14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right"/>
    </xf>
    <xf numFmtId="173" fontId="10" fillId="33" borderId="13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 wrapText="1"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173" fontId="0" fillId="33" borderId="13" xfId="0" applyNumberFormat="1" applyFill="1" applyBorder="1" applyAlignment="1">
      <alignment horizontal="right"/>
    </xf>
    <xf numFmtId="17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right"/>
    </xf>
    <xf numFmtId="165" fontId="0" fillId="0" borderId="0" xfId="0" applyNumberFormat="1" applyAlignment="1">
      <alignment/>
    </xf>
    <xf numFmtId="164" fontId="11" fillId="0" borderId="0" xfId="0" applyNumberFormat="1" applyFont="1" applyFill="1" applyBorder="1" applyAlignment="1" applyProtection="1">
      <alignment horizontal="right" wrapText="1"/>
      <protection locked="0"/>
    </xf>
    <xf numFmtId="164" fontId="12" fillId="0" borderId="0" xfId="0" applyNumberFormat="1" applyFont="1" applyFill="1" applyBorder="1" applyAlignment="1" applyProtection="1">
      <alignment horizontal="right" wrapText="1"/>
      <protection locked="0"/>
    </xf>
    <xf numFmtId="165" fontId="2" fillId="0" borderId="0" xfId="0" applyNumberFormat="1" applyFont="1" applyAlignment="1">
      <alignment/>
    </xf>
    <xf numFmtId="164" fontId="14" fillId="0" borderId="0" xfId="0" applyNumberFormat="1" applyFont="1" applyAlignment="1">
      <alignment horizontal="left"/>
    </xf>
    <xf numFmtId="164" fontId="13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" fontId="0" fillId="0" borderId="0" xfId="0" applyNumberFormat="1" applyFont="1" applyAlignment="1">
      <alignment horizontal="left"/>
    </xf>
    <xf numFmtId="165" fontId="3" fillId="0" borderId="0" xfId="0" applyNumberFormat="1" applyFont="1" applyAlignment="1">
      <alignment/>
    </xf>
    <xf numFmtId="165" fontId="0" fillId="0" borderId="0" xfId="0" applyNumberFormat="1" applyBorder="1" applyAlignment="1">
      <alignment/>
    </xf>
    <xf numFmtId="165" fontId="3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3" fillId="0" borderId="0" xfId="59" applyNumberFormat="1" applyFont="1" applyBorder="1">
      <alignment/>
      <protection/>
    </xf>
    <xf numFmtId="17" fontId="0" fillId="0" borderId="0" xfId="0" applyNumberFormat="1" applyAlignment="1">
      <alignment horizontal="left"/>
    </xf>
    <xf numFmtId="17" fontId="2" fillId="0" borderId="0" xfId="60" applyNumberFormat="1" applyFont="1" applyBorder="1" applyAlignment="1">
      <alignment horizontal="left"/>
      <protection/>
    </xf>
    <xf numFmtId="165" fontId="3" fillId="0" borderId="0" xfId="60" applyNumberFormat="1" applyFont="1" applyBorder="1">
      <alignment/>
      <protection/>
    </xf>
    <xf numFmtId="0" fontId="5" fillId="0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/>
    </xf>
    <xf numFmtId="0" fontId="62" fillId="0" borderId="0" xfId="0" applyFont="1" applyBorder="1" applyAlignment="1">
      <alignment vertical="top" wrapText="1"/>
    </xf>
    <xf numFmtId="0" fontId="62" fillId="0" borderId="0" xfId="0" applyFont="1" applyBorder="1" applyAlignment="1">
      <alignment horizontal="center" vertical="top" wrapText="1"/>
    </xf>
    <xf numFmtId="17" fontId="0" fillId="0" borderId="0" xfId="0" applyNumberFormat="1" applyBorder="1" applyAlignment="1">
      <alignment vertical="top" wrapText="1"/>
    </xf>
    <xf numFmtId="10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left"/>
    </xf>
    <xf numFmtId="17" fontId="0" fillId="0" borderId="0" xfId="0" applyNumberFormat="1" applyBorder="1" applyAlignment="1">
      <alignment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left"/>
    </xf>
    <xf numFmtId="0" fontId="62" fillId="35" borderId="16" xfId="0" applyFont="1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6" xfId="0" applyFill="1" applyBorder="1" applyAlignment="1">
      <alignment/>
    </xf>
    <xf numFmtId="1" fontId="0" fillId="36" borderId="16" xfId="0" applyNumberForma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 horizontal="right" wrapText="1"/>
    </xf>
    <xf numFmtId="165" fontId="3" fillId="0" borderId="0" xfId="0" applyNumberFormat="1" applyFont="1" applyBorder="1" applyAlignment="1">
      <alignment wrapText="1"/>
    </xf>
    <xf numFmtId="0" fontId="64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right"/>
    </xf>
    <xf numFmtId="0" fontId="2" fillId="33" borderId="0" xfId="0" applyFont="1" applyFill="1" applyBorder="1" applyAlignment="1">
      <alignment/>
    </xf>
    <xf numFmtId="170" fontId="3" fillId="33" borderId="0" xfId="0" applyNumberFormat="1" applyFont="1" applyFill="1" applyBorder="1" applyAlignment="1">
      <alignment/>
    </xf>
    <xf numFmtId="172" fontId="64" fillId="0" borderId="0" xfId="63" applyNumberFormat="1" applyFont="1" applyBorder="1" applyAlignment="1">
      <alignment/>
    </xf>
    <xf numFmtId="172" fontId="3" fillId="0" borderId="0" xfId="63" applyNumberFormat="1" applyFont="1" applyBorder="1" applyAlignment="1">
      <alignment/>
    </xf>
    <xf numFmtId="172" fontId="3" fillId="0" borderId="0" xfId="63" applyNumberFormat="1" applyFont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 horizontal="left"/>
    </xf>
    <xf numFmtId="165" fontId="6" fillId="0" borderId="0" xfId="0" applyNumberFormat="1" applyFont="1" applyBorder="1" applyAlignment="1">
      <alignment horizontal="right"/>
    </xf>
    <xf numFmtId="0" fontId="8" fillId="33" borderId="0" xfId="0" applyFont="1" applyFill="1" applyBorder="1" applyAlignment="1">
      <alignment/>
    </xf>
    <xf numFmtId="0" fontId="2" fillId="34" borderId="16" xfId="0" applyFont="1" applyFill="1" applyBorder="1" applyAlignment="1">
      <alignment horizontal="left" vertical="top" wrapText="1"/>
    </xf>
    <xf numFmtId="17" fontId="0" fillId="35" borderId="16" xfId="0" applyNumberFormat="1" applyFill="1" applyBorder="1" applyAlignment="1">
      <alignment horizontal="left"/>
    </xf>
    <xf numFmtId="17" fontId="14" fillId="35" borderId="16" xfId="0" applyNumberFormat="1" applyFont="1" applyFill="1" applyBorder="1" applyAlignment="1">
      <alignment horizontal="left"/>
    </xf>
    <xf numFmtId="17" fontId="0" fillId="35" borderId="16" xfId="0" applyNumberFormat="1" applyFont="1" applyFill="1" applyBorder="1" applyAlignment="1">
      <alignment horizontal="left"/>
    </xf>
    <xf numFmtId="17" fontId="14" fillId="35" borderId="16" xfId="0" applyNumberFormat="1" applyFont="1" applyFill="1" applyBorder="1" applyAlignment="1">
      <alignment horizontal="left" vertical="top"/>
    </xf>
    <xf numFmtId="0" fontId="0" fillId="35" borderId="16" xfId="0" applyFill="1" applyBorder="1" applyAlignment="1">
      <alignment/>
    </xf>
    <xf numFmtId="0" fontId="62" fillId="35" borderId="16" xfId="0" applyFont="1" applyFill="1" applyBorder="1" applyAlignment="1">
      <alignment horizontal="left"/>
    </xf>
    <xf numFmtId="0" fontId="0" fillId="37" borderId="16" xfId="0" applyFill="1" applyBorder="1" applyAlignment="1">
      <alignment horizontal="left"/>
    </xf>
    <xf numFmtId="1" fontId="0" fillId="37" borderId="16" xfId="0" applyNumberFormat="1" applyFill="1" applyBorder="1" applyAlignment="1">
      <alignment horizontal="left"/>
    </xf>
    <xf numFmtId="165" fontId="0" fillId="37" borderId="16" xfId="0" applyNumberFormat="1" applyFill="1" applyBorder="1" applyAlignment="1">
      <alignment horizontal="left"/>
    </xf>
    <xf numFmtId="0" fontId="0" fillId="37" borderId="16" xfId="0" applyFill="1" applyBorder="1" applyAlignment="1">
      <alignment horizontal="left" vertical="top" wrapText="1"/>
    </xf>
    <xf numFmtId="0" fontId="2" fillId="35" borderId="16" xfId="0" applyFont="1" applyFill="1" applyBorder="1" applyAlignment="1">
      <alignment vertical="top"/>
    </xf>
    <xf numFmtId="17" fontId="2" fillId="35" borderId="16" xfId="0" applyNumberFormat="1" applyFont="1" applyFill="1" applyBorder="1" applyAlignment="1">
      <alignment horizontal="right" vertical="top" wrapText="1"/>
    </xf>
    <xf numFmtId="0" fontId="3" fillId="16" borderId="16" xfId="0" applyFont="1" applyFill="1" applyBorder="1" applyAlignment="1">
      <alignment horizontal="right" vertical="top" wrapText="1"/>
    </xf>
    <xf numFmtId="0" fontId="2" fillId="35" borderId="16" xfId="0" applyFont="1" applyFill="1" applyBorder="1" applyAlignment="1">
      <alignment horizontal="left" vertical="top"/>
    </xf>
    <xf numFmtId="17" fontId="62" fillId="35" borderId="16" xfId="0" applyNumberFormat="1" applyFont="1" applyFill="1" applyBorder="1" applyAlignment="1">
      <alignment horizontal="left"/>
    </xf>
    <xf numFmtId="0" fontId="13" fillId="35" borderId="16" xfId="0" applyFont="1" applyFill="1" applyBorder="1" applyAlignment="1">
      <alignment horizontal="left"/>
    </xf>
    <xf numFmtId="165" fontId="13" fillId="35" borderId="16" xfId="0" applyNumberFormat="1" applyFont="1" applyFill="1" applyBorder="1" applyAlignment="1">
      <alignment horizontal="left"/>
    </xf>
    <xf numFmtId="164" fontId="13" fillId="35" borderId="16" xfId="0" applyNumberFormat="1" applyFont="1" applyFill="1" applyBorder="1" applyAlignment="1">
      <alignment horizontal="left"/>
    </xf>
    <xf numFmtId="165" fontId="0" fillId="16" borderId="16" xfId="0" applyNumberFormat="1" applyFill="1" applyBorder="1" applyAlignment="1">
      <alignment/>
    </xf>
    <xf numFmtId="165" fontId="3" fillId="16" borderId="16" xfId="0" applyNumberFormat="1" applyFont="1" applyFill="1" applyBorder="1" applyAlignment="1">
      <alignment/>
    </xf>
    <xf numFmtId="17" fontId="13" fillId="35" borderId="16" xfId="60" applyNumberFormat="1" applyFont="1" applyFill="1" applyBorder="1" applyAlignment="1">
      <alignment horizontal="left"/>
      <protection/>
    </xf>
    <xf numFmtId="0" fontId="65" fillId="0" borderId="0" xfId="0" applyFont="1" applyAlignment="1">
      <alignment/>
    </xf>
    <xf numFmtId="0" fontId="66" fillId="0" borderId="0" xfId="54" applyFont="1" applyAlignment="1" applyProtection="1">
      <alignment/>
      <protection/>
    </xf>
    <xf numFmtId="0" fontId="67" fillId="0" borderId="0" xfId="0" applyFont="1" applyAlignment="1">
      <alignment/>
    </xf>
    <xf numFmtId="0" fontId="67" fillId="0" borderId="0" xfId="0" applyNumberFormat="1" applyFont="1" applyAlignment="1">
      <alignment/>
    </xf>
    <xf numFmtId="173" fontId="0" fillId="35" borderId="16" xfId="0" applyNumberFormat="1" applyFont="1" applyFill="1" applyBorder="1" applyAlignment="1">
      <alignment horizontal="center"/>
    </xf>
    <xf numFmtId="173" fontId="1" fillId="35" borderId="16" xfId="0" applyNumberFormat="1" applyFont="1" applyFill="1" applyBorder="1" applyAlignment="1">
      <alignment horizontal="center"/>
    </xf>
    <xf numFmtId="0" fontId="62" fillId="35" borderId="16" xfId="0" applyFont="1" applyFill="1" applyBorder="1" applyAlignment="1">
      <alignment vertical="top" wrapText="1"/>
    </xf>
    <xf numFmtId="0" fontId="62" fillId="35" borderId="16" xfId="0" applyFont="1" applyFill="1" applyBorder="1" applyAlignment="1">
      <alignment horizontal="center" vertical="top"/>
    </xf>
    <xf numFmtId="0" fontId="62" fillId="35" borderId="16" xfId="0" applyFont="1" applyFill="1" applyBorder="1" applyAlignment="1">
      <alignment vertical="top"/>
    </xf>
    <xf numFmtId="0" fontId="68" fillId="0" borderId="0" xfId="0" applyFont="1" applyAlignment="1">
      <alignment/>
    </xf>
    <xf numFmtId="0" fontId="69" fillId="10" borderId="16" xfId="0" applyFont="1" applyFill="1" applyBorder="1" applyAlignment="1">
      <alignment horizontal="left"/>
    </xf>
    <xf numFmtId="0" fontId="0" fillId="8" borderId="16" xfId="0" applyFill="1" applyBorder="1" applyAlignment="1">
      <alignment horizontal="center"/>
    </xf>
    <xf numFmtId="165" fontId="0" fillId="8" borderId="16" xfId="0" applyNumberFormat="1" applyFill="1" applyBorder="1" applyAlignment="1">
      <alignment horizontal="center"/>
    </xf>
    <xf numFmtId="0" fontId="69" fillId="10" borderId="16" xfId="0" applyFont="1" applyFill="1" applyBorder="1" applyAlignment="1">
      <alignment horizontal="left" vertical="top"/>
    </xf>
    <xf numFmtId="0" fontId="69" fillId="10" borderId="16" xfId="0" applyFont="1" applyFill="1" applyBorder="1" applyAlignment="1">
      <alignment horizontal="left" vertical="top" wrapText="1"/>
    </xf>
    <xf numFmtId="0" fontId="0" fillId="16" borderId="16" xfId="0" applyFill="1" applyBorder="1" applyAlignment="1">
      <alignment/>
    </xf>
    <xf numFmtId="0" fontId="0" fillId="16" borderId="16" xfId="0" applyFill="1" applyBorder="1" applyAlignment="1">
      <alignment vertical="top"/>
    </xf>
    <xf numFmtId="0" fontId="0" fillId="15" borderId="16" xfId="0" applyFill="1" applyBorder="1" applyAlignment="1">
      <alignment/>
    </xf>
    <xf numFmtId="0" fontId="62" fillId="0" borderId="0" xfId="0" applyFont="1" applyAlignment="1">
      <alignment/>
    </xf>
    <xf numFmtId="17" fontId="70" fillId="35" borderId="16" xfId="0" applyNumberFormat="1" applyFont="1" applyFill="1" applyBorder="1" applyAlignment="1">
      <alignment/>
    </xf>
    <xf numFmtId="165" fontId="64" fillId="16" borderId="16" xfId="0" applyNumberFormat="1" applyFont="1" applyFill="1" applyBorder="1" applyAlignment="1">
      <alignment horizontal="right" vertical="top" wrapText="1"/>
    </xf>
    <xf numFmtId="17" fontId="70" fillId="35" borderId="16" xfId="0" applyNumberFormat="1" applyFont="1" applyFill="1" applyBorder="1" applyAlignment="1">
      <alignment horizontal="center"/>
    </xf>
    <xf numFmtId="17" fontId="2" fillId="35" borderId="16" xfId="0" applyNumberFormat="1" applyFont="1" applyFill="1" applyBorder="1" applyAlignment="1">
      <alignment horizontal="center"/>
    </xf>
    <xf numFmtId="17" fontId="2" fillId="35" borderId="16" xfId="0" applyNumberFormat="1" applyFont="1" applyFill="1" applyBorder="1" applyAlignment="1">
      <alignment horizontal="center" vertical="top" wrapText="1"/>
    </xf>
    <xf numFmtId="0" fontId="3" fillId="16" borderId="16" xfId="0" applyFont="1" applyFill="1" applyBorder="1" applyAlignment="1">
      <alignment horizontal="center" vertical="top" wrapText="1"/>
    </xf>
    <xf numFmtId="0" fontId="3" fillId="16" borderId="17" xfId="0" applyFont="1" applyFill="1" applyBorder="1" applyAlignment="1">
      <alignment horizontal="center" vertical="top" wrapText="1"/>
    </xf>
    <xf numFmtId="165" fontId="64" fillId="16" borderId="16" xfId="0" applyNumberFormat="1" applyFont="1" applyFill="1" applyBorder="1" applyAlignment="1">
      <alignment horizontal="center" vertical="top" wrapText="1"/>
    </xf>
    <xf numFmtId="165" fontId="64" fillId="10" borderId="16" xfId="0" applyNumberFormat="1" applyFont="1" applyFill="1" applyBorder="1" applyAlignment="1">
      <alignment horizontal="center" vertical="top" wrapText="1"/>
    </xf>
    <xf numFmtId="0" fontId="0" fillId="35" borderId="16" xfId="0" applyFill="1" applyBorder="1" applyAlignment="1">
      <alignment/>
    </xf>
    <xf numFmtId="17" fontId="0" fillId="35" borderId="16" xfId="0" applyNumberFormat="1" applyFill="1" applyBorder="1" applyAlignment="1">
      <alignment/>
    </xf>
    <xf numFmtId="165" fontId="64" fillId="16" borderId="16" xfId="0" applyNumberFormat="1" applyFont="1" applyFill="1" applyBorder="1" applyAlignment="1">
      <alignment horizontal="center" vertical="center" wrapText="1"/>
    </xf>
    <xf numFmtId="9" fontId="0" fillId="0" borderId="0" xfId="63" applyFont="1" applyBorder="1" applyAlignment="1">
      <alignment/>
    </xf>
    <xf numFmtId="0" fontId="9" fillId="33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right" wrapText="1"/>
    </xf>
    <xf numFmtId="172" fontId="3" fillId="0" borderId="0" xfId="0" applyNumberFormat="1" applyFont="1" applyBorder="1" applyAlignment="1" applyProtection="1">
      <alignment/>
      <protection locked="0"/>
    </xf>
    <xf numFmtId="172" fontId="3" fillId="0" borderId="0" xfId="63" applyNumberFormat="1" applyFont="1" applyBorder="1" applyAlignment="1">
      <alignment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right" wrapText="1"/>
    </xf>
    <xf numFmtId="17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10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0" fontId="8" fillId="0" borderId="0" xfId="0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  <xf numFmtId="16" fontId="3" fillId="0" borderId="0" xfId="0" applyNumberFormat="1" applyFont="1" applyBorder="1" applyAlignment="1">
      <alignment horizontal="center" wrapText="1"/>
    </xf>
    <xf numFmtId="16" fontId="8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/>
    </xf>
    <xf numFmtId="10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9" fontId="3" fillId="0" borderId="0" xfId="63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 quotePrefix="1">
      <alignment horizontal="right"/>
    </xf>
    <xf numFmtId="17" fontId="2" fillId="0" borderId="0" xfId="39" applyNumberFormat="1" applyFont="1" applyBorder="1" applyAlignment="1">
      <alignment/>
    </xf>
    <xf numFmtId="172" fontId="2" fillId="0" borderId="0" xfId="39" applyNumberFormat="1" applyFont="1" applyBorder="1" applyAlignment="1">
      <alignment horizontal="center"/>
    </xf>
    <xf numFmtId="165" fontId="2" fillId="0" borderId="0" xfId="39" applyNumberFormat="1" applyFont="1" applyBorder="1" applyAlignment="1">
      <alignment horizontal="center"/>
    </xf>
    <xf numFmtId="17" fontId="5" fillId="0" borderId="0" xfId="58" applyNumberFormat="1" applyFont="1" applyBorder="1" applyAlignment="1">
      <alignment horizontal="left"/>
    </xf>
    <xf numFmtId="165" fontId="5" fillId="0" borderId="0" xfId="58" applyNumberFormat="1" applyFont="1" applyBorder="1" applyAlignment="1">
      <alignment/>
    </xf>
    <xf numFmtId="1" fontId="0" fillId="36" borderId="16" xfId="0" applyNumberForma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3" fillId="34" borderId="18" xfId="0" applyFont="1" applyFill="1" applyBorder="1" applyAlignment="1">
      <alignment horizontal="left" vertical="top" wrapText="1"/>
    </xf>
    <xf numFmtId="0" fontId="3" fillId="34" borderId="19" xfId="0" applyFont="1" applyFill="1" applyBorder="1" applyAlignment="1">
      <alignment horizontal="left" vertical="top" wrapText="1"/>
    </xf>
    <xf numFmtId="0" fontId="3" fillId="34" borderId="20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19" xfId="0" applyFont="1" applyFill="1" applyBorder="1" applyAlignment="1">
      <alignment horizontal="left" vertical="top" wrapText="1"/>
    </xf>
    <xf numFmtId="0" fontId="2" fillId="34" borderId="20" xfId="0" applyFont="1" applyFill="1" applyBorder="1" applyAlignment="1">
      <alignment horizontal="left" vertical="top" wrapText="1"/>
    </xf>
    <xf numFmtId="0" fontId="16" fillId="38" borderId="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34" borderId="16" xfId="0" applyFont="1" applyFill="1" applyBorder="1" applyAlignment="1">
      <alignment vertical="top"/>
    </xf>
    <xf numFmtId="0" fontId="0" fillId="0" borderId="16" xfId="0" applyBorder="1" applyAlignment="1">
      <alignment vertical="top"/>
    </xf>
    <xf numFmtId="0" fontId="0" fillId="16" borderId="16" xfId="0" applyFill="1" applyBorder="1" applyAlignment="1">
      <alignment vertical="top" wrapText="1"/>
    </xf>
    <xf numFmtId="0" fontId="10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1664094011" xfId="58"/>
    <cellStyle name="Normal_decomppubBOE200602" xfId="59"/>
    <cellStyle name="Normal_decompwholeBOE20060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Inflation rates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1355"/>
          <c:w val="0.938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Inflation!$B$1</c:f>
              <c:strCache>
                <c:ptCount val="1"/>
                <c:pt idx="0">
                  <c:v>CPI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Inflation!$A$38:$A$74</c:f>
              <c:strCache/>
            </c:strRef>
          </c:cat>
          <c:val>
            <c:numRef>
              <c:f>Inflation!$B$38:$B$74</c:f>
              <c:numCache/>
            </c:numRef>
          </c:val>
          <c:smooth val="0"/>
        </c:ser>
        <c:ser>
          <c:idx val="1"/>
          <c:order val="1"/>
          <c:tx>
            <c:strRef>
              <c:f>Inflation!$C$1</c:f>
              <c:strCache>
                <c:ptCount val="1"/>
                <c:pt idx="0">
                  <c:v>RPI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Inflation!$A$38:$A$74</c:f>
              <c:strCache/>
            </c:strRef>
          </c:cat>
          <c:val>
            <c:numRef>
              <c:f>Inflation!$C$38:$C$74</c:f>
              <c:numCache/>
            </c:numRef>
          </c:val>
          <c:smooth val="0"/>
        </c:ser>
        <c:marker val="1"/>
        <c:axId val="25045266"/>
        <c:axId val="24080803"/>
      </c:lineChart>
      <c:catAx>
        <c:axId val="25045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 / Month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080803"/>
        <c:crosses val="autoZero"/>
        <c:auto val="1"/>
        <c:lblOffset val="100"/>
        <c:tickLblSkip val="1"/>
        <c:noMultiLvlLbl val="0"/>
      </c:catAx>
      <c:valAx>
        <c:axId val="24080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change over 12 months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452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1725"/>
          <c:y val="0.087"/>
          <c:w val="0.1627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Impact of RPI on example salary</a:t>
            </a:r>
          </a:p>
        </c:rich>
      </c:tx>
      <c:layout>
        <c:manualLayout>
          <c:xMode val="factor"/>
          <c:yMode val="factor"/>
          <c:x val="-0.002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335"/>
          <c:w val="0.68025"/>
          <c:h val="0.871"/>
        </c:manualLayout>
      </c:layout>
      <c:lineChart>
        <c:grouping val="standard"/>
        <c:varyColors val="0"/>
        <c:ser>
          <c:idx val="3"/>
          <c:order val="0"/>
          <c:tx>
            <c:strRef>
              <c:f>'Impact of inflation'!$E$2</c:f>
              <c:strCache>
                <c:ptCount val="1"/>
                <c:pt idx="0">
                  <c:v>Actual salary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'Impact of inflation'!$B$3:$B$10</c:f>
              <c:numCache/>
            </c:numRef>
          </c:cat>
          <c:val>
            <c:numRef>
              <c:f>'Impact of inflation'!$E$3:$E$10</c:f>
              <c:numCache/>
            </c:numRef>
          </c:val>
          <c:smooth val="0"/>
        </c:ser>
        <c:ser>
          <c:idx val="4"/>
          <c:order val="1"/>
          <c:tx>
            <c:strRef>
              <c:f>'Impact of inflation'!$F$2</c:f>
              <c:strCache>
                <c:ptCount val="1"/>
                <c:pt idx="0">
                  <c:v>Salary if in line with inflation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'Impact of inflation'!$B$3:$B$10</c:f>
              <c:numCache/>
            </c:numRef>
          </c:cat>
          <c:val>
            <c:numRef>
              <c:f>'Impact of inflation'!$F$3:$F$10</c:f>
              <c:numCache/>
            </c:numRef>
          </c:val>
          <c:smooth val="0"/>
        </c:ser>
        <c:marker val="1"/>
        <c:axId val="15400636"/>
        <c:axId val="4387997"/>
      </c:lineChart>
      <c:catAx>
        <c:axId val="15400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7997"/>
        <c:crosses val="autoZero"/>
        <c:auto val="1"/>
        <c:lblOffset val="100"/>
        <c:tickLblSkip val="1"/>
        <c:noMultiLvlLbl val="0"/>
      </c:catAx>
      <c:valAx>
        <c:axId val="4387997"/>
        <c:scaling>
          <c:orientation val="minMax"/>
          <c:min val="2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006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55"/>
          <c:y val="0.44825"/>
          <c:w val="0.274"/>
          <c:h val="0.2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5"/>
          <c:y val="0.144"/>
          <c:w val="0.9095"/>
          <c:h val="0.86025"/>
        </c:manualLayout>
      </c:layout>
      <c:lineChart>
        <c:grouping val="standard"/>
        <c:varyColors val="0"/>
        <c:ser>
          <c:idx val="2"/>
          <c:order val="0"/>
          <c:tx>
            <c:strRef>
              <c:f>'[1]Pay outlook'!$C$1</c:f>
              <c:strCache>
                <c:ptCount val="1"/>
                <c:pt idx="0">
                  <c:v>Forecast increase in cost of living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'[1]Pay outlook'!$A$2:$A$7</c:f>
              <c:num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'[1]Pay outlook'!$C$2:$C$7</c:f>
              <c:numCache>
                <c:ptCount val="6"/>
                <c:pt idx="0">
                  <c:v>0</c:v>
                </c:pt>
                <c:pt idx="1">
                  <c:v>2.9</c:v>
                </c:pt>
                <c:pt idx="2">
                  <c:v>5.9</c:v>
                </c:pt>
                <c:pt idx="3">
                  <c:v>9.4</c:v>
                </c:pt>
                <c:pt idx="4">
                  <c:v>13</c:v>
                </c:pt>
                <c:pt idx="5">
                  <c:v>17.1</c:v>
                </c:pt>
              </c:numCache>
            </c:numRef>
          </c:val>
          <c:smooth val="0"/>
        </c:ser>
        <c:marker val="1"/>
        <c:axId val="39491974"/>
        <c:axId val="19883447"/>
      </c:lineChart>
      <c:catAx>
        <c:axId val="39491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83447"/>
        <c:crosses val="autoZero"/>
        <c:auto val="1"/>
        <c:lblOffset val="100"/>
        <c:tickLblSkip val="1"/>
        <c:noMultiLvlLbl val="0"/>
      </c:catAx>
      <c:valAx>
        <c:axId val="19883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increase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919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Median pay settlements 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3225"/>
          <c:w val="0.72375"/>
          <c:h val="0.83475"/>
        </c:manualLayout>
      </c:layout>
      <c:lineChart>
        <c:grouping val="standard"/>
        <c:varyColors val="0"/>
        <c:ser>
          <c:idx val="0"/>
          <c:order val="0"/>
          <c:tx>
            <c:strRef>
              <c:f>'Pay settlements'!$A$2</c:f>
              <c:strCache>
                <c:ptCount val="1"/>
                <c:pt idx="0">
                  <c:v>Median increase by no. of pay reviews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'Pay settlements'!$M$1:$Y$1</c:f>
              <c:strCache/>
            </c:strRef>
          </c:cat>
          <c:val>
            <c:numRef>
              <c:f>'Pay settlements'!$M$2:$Y$2</c:f>
              <c:numCache/>
            </c:numRef>
          </c:val>
          <c:smooth val="0"/>
        </c:ser>
        <c:ser>
          <c:idx val="1"/>
          <c:order val="1"/>
          <c:tx>
            <c:strRef>
              <c:f>'Pay settlements'!$A$3</c:f>
              <c:strCache>
                <c:ptCount val="1"/>
                <c:pt idx="0">
                  <c:v>Upper quartile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'Pay settlements'!$M$1:$Y$1</c:f>
              <c:strCache/>
            </c:strRef>
          </c:cat>
          <c:val>
            <c:numRef>
              <c:f>'Pay settlements'!$M$3:$Y$3</c:f>
              <c:numCache/>
            </c:numRef>
          </c:val>
          <c:smooth val="0"/>
        </c:ser>
        <c:ser>
          <c:idx val="2"/>
          <c:order val="2"/>
          <c:tx>
            <c:strRef>
              <c:f>'Pay settlements'!$A$4</c:f>
              <c:strCache>
                <c:ptCount val="1"/>
                <c:pt idx="0">
                  <c:v>Lower quartile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'Pay settlements'!$M$1:$Y$1</c:f>
              <c:strCache/>
            </c:strRef>
          </c:cat>
          <c:val>
            <c:numRef>
              <c:f>'Pay settlements'!$M$4:$Y$4</c:f>
              <c:numCache/>
            </c:numRef>
          </c:val>
          <c:smooth val="0"/>
        </c:ser>
        <c:marker val="1"/>
        <c:axId val="44733296"/>
        <c:axId val="67055345"/>
      </c:lineChart>
      <c:dateAx>
        <c:axId val="44733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3 months ending</a:t>
                </a:r>
              </a:p>
            </c:rich>
          </c:tx>
          <c:layout>
            <c:manualLayout>
              <c:xMode val="factor"/>
              <c:yMode val="factor"/>
              <c:x val="0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5534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7055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increase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332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125"/>
          <c:y val="0.457"/>
          <c:w val="0.24325"/>
          <c:h val="0.20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Median pay settlement comparison</a:t>
            </a:r>
          </a:p>
        </c:rich>
      </c:tx>
      <c:layout>
        <c:manualLayout>
          <c:xMode val="factor"/>
          <c:yMode val="factor"/>
          <c:x val="-0.002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145"/>
          <c:w val="0.836"/>
          <c:h val="0.80825"/>
        </c:manualLayout>
      </c:layout>
      <c:lineChart>
        <c:grouping val="standard"/>
        <c:varyColors val="0"/>
        <c:ser>
          <c:idx val="0"/>
          <c:order val="0"/>
          <c:tx>
            <c:strRef>
              <c:f>'Pay settlements'!$A$30</c:f>
              <c:strCache>
                <c:ptCount val="1"/>
                <c:pt idx="0">
                  <c:v>Public sector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'Pay settlements'!$B$29:$AU$29</c:f>
              <c:strCache/>
            </c:strRef>
          </c:cat>
          <c:val>
            <c:numRef>
              <c:f>'Pay settlements'!$B$30:$AU$30</c:f>
              <c:numCache/>
            </c:numRef>
          </c:val>
          <c:smooth val="0"/>
        </c:ser>
        <c:ser>
          <c:idx val="1"/>
          <c:order val="1"/>
          <c:tx>
            <c:strRef>
              <c:f>'Pay settlements'!$A$31</c:f>
              <c:strCache>
                <c:ptCount val="1"/>
                <c:pt idx="0">
                  <c:v>Private sector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'Pay settlements'!$B$29:$AU$29</c:f>
              <c:strCache/>
            </c:strRef>
          </c:cat>
          <c:val>
            <c:numRef>
              <c:f>'Pay settlements'!$B$31:$AU$31</c:f>
              <c:numCache/>
            </c:numRef>
          </c:val>
          <c:smooth val="0"/>
        </c:ser>
        <c:ser>
          <c:idx val="2"/>
          <c:order val="2"/>
          <c:tx>
            <c:strRef>
              <c:f>'Pay settlements'!$A$32</c:f>
              <c:strCache>
                <c:ptCount val="1"/>
                <c:pt idx="0">
                  <c:v>Whole economy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'Pay settlements'!$B$29:$AU$29</c:f>
              <c:strCache/>
            </c:strRef>
          </c:cat>
          <c:val>
            <c:numRef>
              <c:f>'Pay settlements'!$B$32:$AU$32</c:f>
              <c:numCache/>
            </c:numRef>
          </c:val>
          <c:smooth val="0"/>
        </c:ser>
        <c:marker val="1"/>
        <c:axId val="66627194"/>
        <c:axId val="62773835"/>
      </c:lineChart>
      <c:dateAx>
        <c:axId val="66627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12 months ending 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73835"/>
        <c:crosses val="autoZero"/>
        <c:auto val="0"/>
        <c:baseTimeUnit val="months"/>
        <c:majorUnit val="4"/>
        <c:majorTimeUnit val="months"/>
        <c:minorUnit val="1"/>
        <c:minorTimeUnit val="months"/>
        <c:noMultiLvlLbl val="0"/>
      </c:dateAx>
      <c:valAx>
        <c:axId val="62773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increase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271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25"/>
          <c:y val="0.46425"/>
          <c:w val="0.13125"/>
          <c:h val="0.1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Average earnings growth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875"/>
          <c:w val="0.7675"/>
          <c:h val="0.86675"/>
        </c:manualLayout>
      </c:layout>
      <c:lineChart>
        <c:grouping val="standard"/>
        <c:varyColors val="0"/>
        <c:ser>
          <c:idx val="0"/>
          <c:order val="0"/>
          <c:tx>
            <c:strRef>
              <c:f>'Average earnings'!$B$2</c:f>
              <c:strCache>
                <c:ptCount val="1"/>
                <c:pt idx="0">
                  <c:v>Whole Economy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'Average earnings'!$A$47:$A$71</c:f>
              <c:strCache/>
            </c:strRef>
          </c:cat>
          <c:val>
            <c:numRef>
              <c:f>'Average earnings'!$B$47:$B$71</c:f>
              <c:numCache/>
            </c:numRef>
          </c:val>
          <c:smooth val="0"/>
        </c:ser>
        <c:ser>
          <c:idx val="1"/>
          <c:order val="1"/>
          <c:tx>
            <c:strRef>
              <c:f>'Average earnings'!$C$2</c:f>
              <c:strCache>
                <c:ptCount val="1"/>
                <c:pt idx="0">
                  <c:v>Private sector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'Average earnings'!$A$47:$A$71</c:f>
              <c:strCache/>
            </c:strRef>
          </c:cat>
          <c:val>
            <c:numRef>
              <c:f>'Average earnings'!$C$47:$C$71</c:f>
              <c:numCache/>
            </c:numRef>
          </c:val>
          <c:smooth val="0"/>
        </c:ser>
        <c:ser>
          <c:idx val="2"/>
          <c:order val="2"/>
          <c:tx>
            <c:strRef>
              <c:f>'Average earnings'!$D$2</c:f>
              <c:strCache>
                <c:ptCount val="1"/>
                <c:pt idx="0">
                  <c:v>Public sector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'Average earnings'!$A$47:$A$71</c:f>
              <c:strCache/>
            </c:strRef>
          </c:cat>
          <c:val>
            <c:numRef>
              <c:f>'Average earnings'!$D$47:$D$71</c:f>
              <c:numCache/>
            </c:numRef>
          </c:val>
          <c:smooth val="0"/>
        </c:ser>
        <c:marker val="1"/>
        <c:axId val="28093604"/>
        <c:axId val="51515845"/>
      </c:lineChart>
      <c:catAx>
        <c:axId val="28093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\ 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15845"/>
        <c:crosses val="autoZero"/>
        <c:auto val="1"/>
        <c:lblOffset val="100"/>
        <c:tickLblSkip val="2"/>
        <c:noMultiLvlLbl val="0"/>
      </c:catAx>
      <c:valAx>
        <c:axId val="51515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change of 3 month average on previous year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936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975"/>
          <c:y val="0.47275"/>
          <c:w val="0.15475"/>
          <c:h val="0.1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Average earning growth comparators</a:t>
            </a:r>
          </a:p>
        </c:rich>
      </c:tx>
      <c:layout>
        <c:manualLayout>
          <c:xMode val="factor"/>
          <c:yMode val="factor"/>
          <c:x val="-0.0645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025"/>
          <c:y val="0.07975"/>
          <c:w val="0.814"/>
          <c:h val="0.742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'Average earnings'!$A$75:$A$109</c:f>
              <c:strCache/>
            </c:strRef>
          </c:cat>
          <c:val>
            <c:numRef>
              <c:f>'Average earnings'!$E$75:$E$109</c:f>
              <c:numCache/>
            </c:numRef>
          </c:val>
        </c:ser>
        <c:axId val="60989422"/>
        <c:axId val="12033887"/>
      </c:barChart>
      <c:catAx>
        <c:axId val="60989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33887"/>
        <c:crosses val="autoZero"/>
        <c:auto val="1"/>
        <c:lblOffset val="100"/>
        <c:tickLblSkip val="1"/>
        <c:noMultiLvlLbl val="0"/>
      </c:catAx>
      <c:valAx>
        <c:axId val="12033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growth in median annual gross pay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2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894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VocaLink Take Home Pay Index 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12"/>
          <c:w val="0.627"/>
          <c:h val="0.88075"/>
        </c:manualLayout>
      </c:layout>
      <c:lineChart>
        <c:grouping val="standard"/>
        <c:varyColors val="0"/>
        <c:ser>
          <c:idx val="0"/>
          <c:order val="0"/>
          <c:tx>
            <c:strRef>
              <c:f>'Take Home Pay Index'!$A$3</c:f>
              <c:strCache>
                <c:ptCount val="1"/>
                <c:pt idx="0">
                  <c:v>Private Manufacturing Index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'Take Home Pay Index'!$H$2:$T$2</c:f>
              <c:strCache/>
            </c:strRef>
          </c:cat>
          <c:val>
            <c:numRef>
              <c:f>'Take Home Pay Index'!$H$3:$T$3</c:f>
              <c:numCache/>
            </c:numRef>
          </c:val>
          <c:smooth val="0"/>
        </c:ser>
        <c:ser>
          <c:idx val="1"/>
          <c:order val="1"/>
          <c:tx>
            <c:strRef>
              <c:f>'Take Home Pay Index'!$A$4</c:f>
              <c:strCache>
                <c:ptCount val="1"/>
                <c:pt idx="0">
                  <c:v>Private Services Index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'Take Home Pay Index'!$H$2:$T$2</c:f>
              <c:strCache/>
            </c:strRef>
          </c:cat>
          <c:val>
            <c:numRef>
              <c:f>'Take Home Pay Index'!$H$4:$T$4</c:f>
              <c:numCache/>
            </c:numRef>
          </c:val>
          <c:smooth val="0"/>
        </c:ser>
        <c:ser>
          <c:idx val="2"/>
          <c:order val="2"/>
          <c:tx>
            <c:strRef>
              <c:f>'Take Home Pay Index'!$A$5</c:f>
              <c:strCache>
                <c:ptCount val="1"/>
                <c:pt idx="0">
                  <c:v>Public Sector Index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'Take Home Pay Index'!$H$2:$T$2</c:f>
              <c:strCache/>
            </c:strRef>
          </c:cat>
          <c:val>
            <c:numRef>
              <c:f>'Take Home Pay Index'!$H$5:$T$5</c:f>
              <c:numCache/>
            </c:numRef>
          </c:val>
          <c:smooth val="0"/>
        </c:ser>
        <c:marker val="1"/>
        <c:axId val="41196120"/>
        <c:axId val="35220761"/>
      </c:lineChart>
      <c:dateAx>
        <c:axId val="4119612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22076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5220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Three month average annual % change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961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75"/>
          <c:y val="0.4565"/>
          <c:w val="0.30475"/>
          <c:h val="0.2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VocaLink Take Home Pay Index                           (deflated by the consumer price index (H)) </a:t>
            </a:r>
          </a:p>
        </c:rich>
      </c:tx>
      <c:layout>
        <c:manualLayout>
          <c:xMode val="factor"/>
          <c:yMode val="factor"/>
          <c:x val="-0.003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25"/>
          <c:y val="0.202"/>
          <c:w val="0.628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'Take Home Pay Index'!$A$30</c:f>
              <c:strCache>
                <c:ptCount val="1"/>
                <c:pt idx="0">
                  <c:v>Private Manufacturing Index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'Take Home Pay Index'!$H$29:$T$29</c:f>
              <c:strCache/>
            </c:strRef>
          </c:cat>
          <c:val>
            <c:numRef>
              <c:f>'Take Home Pay Index'!$H$30:$T$30</c:f>
              <c:numCache/>
            </c:numRef>
          </c:val>
          <c:smooth val="0"/>
        </c:ser>
        <c:ser>
          <c:idx val="1"/>
          <c:order val="1"/>
          <c:tx>
            <c:strRef>
              <c:f>'Take Home Pay Index'!$A$31</c:f>
              <c:strCache>
                <c:ptCount val="1"/>
                <c:pt idx="0">
                  <c:v>Private Services Index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'Take Home Pay Index'!$H$29:$T$29</c:f>
              <c:strCache/>
            </c:strRef>
          </c:cat>
          <c:val>
            <c:numRef>
              <c:f>'Take Home Pay Index'!$H$31:$T$31</c:f>
              <c:numCache/>
            </c:numRef>
          </c:val>
          <c:smooth val="0"/>
        </c:ser>
        <c:ser>
          <c:idx val="2"/>
          <c:order val="2"/>
          <c:tx>
            <c:strRef>
              <c:f>'Take Home Pay Index'!$A$32</c:f>
              <c:strCache>
                <c:ptCount val="1"/>
                <c:pt idx="0">
                  <c:v>Public Sector Index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'Take Home Pay Index'!$H$29:$T$29</c:f>
              <c:strCache/>
            </c:strRef>
          </c:cat>
          <c:val>
            <c:numRef>
              <c:f>'Take Home Pay Index'!$H$32:$T$32</c:f>
              <c:numCache/>
            </c:numRef>
          </c:val>
          <c:smooth val="0"/>
        </c:ser>
        <c:marker val="1"/>
        <c:axId val="48551394"/>
        <c:axId val="34309363"/>
      </c:lineChart>
      <c:dateAx>
        <c:axId val="4855139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30936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4309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Three month average annual % change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513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8"/>
          <c:y val="0.5"/>
          <c:w val="0.30375"/>
          <c:h val="0.1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0</xdr:row>
      <xdr:rowOff>28575</xdr:rowOff>
    </xdr:from>
    <xdr:to>
      <xdr:col>13</xdr:col>
      <xdr:colOff>257175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2952750" y="28575"/>
        <a:ext cx="66389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676275</xdr:colOff>
      <xdr:row>1</xdr:row>
      <xdr:rowOff>9525</xdr:rowOff>
    </xdr:from>
    <xdr:to>
      <xdr:col>13</xdr:col>
      <xdr:colOff>447675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6686550" y="190500"/>
        <a:ext cx="45720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18</xdr:row>
      <xdr:rowOff>28575</xdr:rowOff>
    </xdr:from>
    <xdr:to>
      <xdr:col>13</xdr:col>
      <xdr:colOff>466725</xdr:colOff>
      <xdr:row>30</xdr:row>
      <xdr:rowOff>142875</xdr:rowOff>
    </xdr:to>
    <xdr:graphicFrame>
      <xdr:nvGraphicFramePr>
        <xdr:cNvPr id="2" name="Chart 2"/>
        <xdr:cNvGraphicFramePr/>
      </xdr:nvGraphicFramePr>
      <xdr:xfrm>
        <a:off x="6705600" y="3562350"/>
        <a:ext cx="45720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9525</xdr:rowOff>
    </xdr:from>
    <xdr:to>
      <xdr:col>9</xdr:col>
      <xdr:colOff>590550</xdr:colOff>
      <xdr:row>23</xdr:row>
      <xdr:rowOff>76200</xdr:rowOff>
    </xdr:to>
    <xdr:graphicFrame>
      <xdr:nvGraphicFramePr>
        <xdr:cNvPr id="1" name="Chart 3"/>
        <xdr:cNvGraphicFramePr/>
      </xdr:nvGraphicFramePr>
      <xdr:xfrm>
        <a:off x="9525" y="1276350"/>
        <a:ext cx="8505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34</xdr:row>
      <xdr:rowOff>152400</xdr:rowOff>
    </xdr:from>
    <xdr:to>
      <xdr:col>10</xdr:col>
      <xdr:colOff>47625</xdr:colOff>
      <xdr:row>53</xdr:row>
      <xdr:rowOff>123825</xdr:rowOff>
    </xdr:to>
    <xdr:graphicFrame>
      <xdr:nvGraphicFramePr>
        <xdr:cNvPr id="2" name="Chart 5"/>
        <xdr:cNvGraphicFramePr/>
      </xdr:nvGraphicFramePr>
      <xdr:xfrm>
        <a:off x="76200" y="6305550"/>
        <a:ext cx="85820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1619250</xdr:colOff>
      <xdr:row>0</xdr:row>
      <xdr:rowOff>0</xdr:rowOff>
    </xdr:from>
    <xdr:to>
      <xdr:col>15</xdr:col>
      <xdr:colOff>304800</xdr:colOff>
      <xdr:row>23</xdr:row>
      <xdr:rowOff>57150</xdr:rowOff>
    </xdr:to>
    <xdr:graphicFrame>
      <xdr:nvGraphicFramePr>
        <xdr:cNvPr id="1" name="Chart 4"/>
        <xdr:cNvGraphicFramePr/>
      </xdr:nvGraphicFramePr>
      <xdr:xfrm>
        <a:off x="5600700" y="0"/>
        <a:ext cx="71628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685800</xdr:colOff>
      <xdr:row>72</xdr:row>
      <xdr:rowOff>0</xdr:rowOff>
    </xdr:from>
    <xdr:to>
      <xdr:col>16</xdr:col>
      <xdr:colOff>457200</xdr:colOff>
      <xdr:row>117</xdr:row>
      <xdr:rowOff>85725</xdr:rowOff>
    </xdr:to>
    <xdr:graphicFrame>
      <xdr:nvGraphicFramePr>
        <xdr:cNvPr id="2" name="Chart 16"/>
        <xdr:cNvGraphicFramePr/>
      </xdr:nvGraphicFramePr>
      <xdr:xfrm>
        <a:off x="6286500" y="13706475"/>
        <a:ext cx="7315200" cy="944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171450</xdr:rowOff>
    </xdr:from>
    <xdr:to>
      <xdr:col>9</xdr:col>
      <xdr:colOff>257175</xdr:colOff>
      <xdr:row>24</xdr:row>
      <xdr:rowOff>171450</xdr:rowOff>
    </xdr:to>
    <xdr:graphicFrame>
      <xdr:nvGraphicFramePr>
        <xdr:cNvPr id="1" name="Chart 1"/>
        <xdr:cNvGraphicFramePr/>
      </xdr:nvGraphicFramePr>
      <xdr:xfrm>
        <a:off x="1790700" y="1257300"/>
        <a:ext cx="57435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9</xdr:col>
      <xdr:colOff>276225</xdr:colOff>
      <xdr:row>55</xdr:row>
      <xdr:rowOff>85725</xdr:rowOff>
    </xdr:to>
    <xdr:graphicFrame>
      <xdr:nvGraphicFramePr>
        <xdr:cNvPr id="2" name="Chart 1"/>
        <xdr:cNvGraphicFramePr/>
      </xdr:nvGraphicFramePr>
      <xdr:xfrm>
        <a:off x="1790700" y="6696075"/>
        <a:ext cx="576262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ysite.unison.org.uk/personal/kr/Shared%20Documents/LG%20grap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y"/>
      <sheetName val="Jobs"/>
      <sheetName val="T&amp;C"/>
      <sheetName val="Pay outlook"/>
    </sheetNames>
    <sheetDataSet>
      <sheetData sheetId="3">
        <row r="1">
          <cell r="C1" t="str">
            <v>Forecast increase in cost of living</v>
          </cell>
        </row>
        <row r="2">
          <cell r="A2">
            <v>2012</v>
          </cell>
          <cell r="C2">
            <v>0</v>
          </cell>
        </row>
        <row r="3">
          <cell r="A3">
            <v>2013</v>
          </cell>
          <cell r="C3">
            <v>2.9</v>
          </cell>
        </row>
        <row r="4">
          <cell r="A4">
            <v>2014</v>
          </cell>
          <cell r="C4">
            <v>5.9</v>
          </cell>
        </row>
        <row r="5">
          <cell r="A5">
            <v>2015</v>
          </cell>
          <cell r="C5">
            <v>9.4</v>
          </cell>
        </row>
        <row r="6">
          <cell r="A6">
            <v>2016</v>
          </cell>
          <cell r="C6">
            <v>13</v>
          </cell>
        </row>
        <row r="7">
          <cell r="A7">
            <v>2017</v>
          </cell>
          <cell r="C7">
            <v>17.1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" TargetMode="External" /><Relationship Id="rId2" Type="http://schemas.openxmlformats.org/officeDocument/2006/relationships/hyperlink" Target="http://www.ons.gov.uk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36"/>
  <sheetViews>
    <sheetView zoomScalePageLayoutView="0" workbookViewId="0" topLeftCell="A1">
      <selection activeCell="F69" sqref="F69"/>
    </sheetView>
  </sheetViews>
  <sheetFormatPr defaultColWidth="9.00390625" defaultRowHeight="14.25"/>
  <cols>
    <col min="1" max="1" width="11.75390625" style="0" customWidth="1"/>
    <col min="5" max="5" width="11.75390625" style="0" customWidth="1"/>
  </cols>
  <sheetData>
    <row r="1" spans="1:3" ht="15">
      <c r="A1" s="124" t="s">
        <v>0</v>
      </c>
      <c r="B1" s="124" t="s">
        <v>1</v>
      </c>
      <c r="C1" s="124" t="s">
        <v>2</v>
      </c>
    </row>
    <row r="2" spans="1:3" ht="14.25">
      <c r="A2" s="119">
        <v>39448</v>
      </c>
      <c r="B2" s="125">
        <v>2.2</v>
      </c>
      <c r="C2" s="125">
        <v>4.1</v>
      </c>
    </row>
    <row r="3" spans="1:3" ht="14.25">
      <c r="A3" s="119">
        <v>39479</v>
      </c>
      <c r="B3" s="125">
        <v>2.5</v>
      </c>
      <c r="C3" s="125">
        <v>4.1</v>
      </c>
    </row>
    <row r="4" spans="1:3" ht="14.25">
      <c r="A4" s="119">
        <v>39508</v>
      </c>
      <c r="B4" s="125">
        <v>2.5</v>
      </c>
      <c r="C4" s="125">
        <v>3.8</v>
      </c>
    </row>
    <row r="5" spans="1:3" ht="14.25">
      <c r="A5" s="119">
        <v>39539</v>
      </c>
      <c r="B5" s="125">
        <v>3</v>
      </c>
      <c r="C5" s="125">
        <v>4.2</v>
      </c>
    </row>
    <row r="6" spans="1:3" ht="14.25">
      <c r="A6" s="119">
        <v>39569</v>
      </c>
      <c r="B6" s="125">
        <v>3.3</v>
      </c>
      <c r="C6" s="125">
        <v>4.3</v>
      </c>
    </row>
    <row r="7" spans="1:3" ht="14.25">
      <c r="A7" s="119">
        <v>39600</v>
      </c>
      <c r="B7" s="125">
        <v>3.8</v>
      </c>
      <c r="C7" s="125">
        <v>4.6</v>
      </c>
    </row>
    <row r="8" spans="1:3" ht="14.25">
      <c r="A8" s="119">
        <v>39630</v>
      </c>
      <c r="B8" s="125">
        <v>4.4</v>
      </c>
      <c r="C8" s="125">
        <v>5</v>
      </c>
    </row>
    <row r="9" spans="1:3" ht="14.25">
      <c r="A9" s="119">
        <v>39661</v>
      </c>
      <c r="B9" s="125">
        <v>4.7</v>
      </c>
      <c r="C9" s="125">
        <v>4.8</v>
      </c>
    </row>
    <row r="10" spans="1:3" ht="14.25">
      <c r="A10" s="119">
        <v>39692</v>
      </c>
      <c r="B10" s="125">
        <v>5.2</v>
      </c>
      <c r="C10" s="125">
        <v>5</v>
      </c>
    </row>
    <row r="11" spans="1:3" ht="14.25">
      <c r="A11" s="119">
        <v>39722</v>
      </c>
      <c r="B11" s="125">
        <v>4.5</v>
      </c>
      <c r="C11" s="125">
        <v>4.2</v>
      </c>
    </row>
    <row r="12" spans="1:3" ht="14.25">
      <c r="A12" s="119">
        <v>39753</v>
      </c>
      <c r="B12" s="125">
        <v>4.1</v>
      </c>
      <c r="C12" s="125">
        <v>3</v>
      </c>
    </row>
    <row r="13" spans="1:3" ht="14.25">
      <c r="A13" s="119">
        <v>39783</v>
      </c>
      <c r="B13" s="125">
        <v>3.1</v>
      </c>
      <c r="C13" s="125">
        <v>0.9</v>
      </c>
    </row>
    <row r="14" spans="1:3" ht="14.25">
      <c r="A14" s="119">
        <v>39814</v>
      </c>
      <c r="B14" s="125">
        <v>3</v>
      </c>
      <c r="C14" s="125">
        <v>0.1</v>
      </c>
    </row>
    <row r="15" spans="1:3" ht="14.25">
      <c r="A15" s="119">
        <v>39845</v>
      </c>
      <c r="B15" s="125">
        <v>3.2</v>
      </c>
      <c r="C15" s="125">
        <v>0</v>
      </c>
    </row>
    <row r="16" spans="1:3" ht="14.25">
      <c r="A16" s="119">
        <v>39873</v>
      </c>
      <c r="B16" s="125">
        <v>2.9</v>
      </c>
      <c r="C16" s="125">
        <v>-0.4</v>
      </c>
    </row>
    <row r="17" spans="1:3" ht="14.25">
      <c r="A17" s="119">
        <v>39904</v>
      </c>
      <c r="B17" s="125">
        <v>2.3</v>
      </c>
      <c r="C17" s="125">
        <v>-1.2</v>
      </c>
    </row>
    <row r="18" spans="1:3" ht="14.25">
      <c r="A18" s="119">
        <v>39934</v>
      </c>
      <c r="B18" s="125">
        <v>2.2</v>
      </c>
      <c r="C18" s="125">
        <v>-1.1</v>
      </c>
    </row>
    <row r="19" spans="1:3" ht="14.25">
      <c r="A19" s="119">
        <v>39965</v>
      </c>
      <c r="B19" s="125">
        <v>1.8</v>
      </c>
      <c r="C19" s="125">
        <v>-1.6</v>
      </c>
    </row>
    <row r="20" spans="1:3" ht="14.25">
      <c r="A20" s="119">
        <v>39995</v>
      </c>
      <c r="B20" s="125">
        <v>1.8</v>
      </c>
      <c r="C20" s="125">
        <v>-1.4</v>
      </c>
    </row>
    <row r="21" spans="1:3" ht="14.25">
      <c r="A21" s="119">
        <v>40026</v>
      </c>
      <c r="B21" s="125">
        <v>1.6</v>
      </c>
      <c r="C21" s="125">
        <v>-1.3</v>
      </c>
    </row>
    <row r="22" spans="1:3" ht="14.25">
      <c r="A22" s="119">
        <v>40057</v>
      </c>
      <c r="B22" s="125">
        <v>1.1</v>
      </c>
      <c r="C22" s="125">
        <v>-1.4</v>
      </c>
    </row>
    <row r="23" spans="1:3" ht="14.25">
      <c r="A23" s="119">
        <v>40087</v>
      </c>
      <c r="B23" s="125">
        <v>1.5</v>
      </c>
      <c r="C23" s="125">
        <v>-0.8</v>
      </c>
    </row>
    <row r="24" spans="1:3" ht="14.25">
      <c r="A24" s="119">
        <v>40118</v>
      </c>
      <c r="B24" s="125">
        <v>1.9</v>
      </c>
      <c r="C24" s="125">
        <v>0.3</v>
      </c>
    </row>
    <row r="25" spans="1:3" ht="14.25">
      <c r="A25" s="119">
        <v>40148</v>
      </c>
      <c r="B25" s="125">
        <v>2.9</v>
      </c>
      <c r="C25" s="125">
        <v>2.4</v>
      </c>
    </row>
    <row r="26" spans="1:3" ht="14.25">
      <c r="A26" s="119">
        <v>40179</v>
      </c>
      <c r="B26" s="125">
        <v>3.5</v>
      </c>
      <c r="C26" s="125">
        <v>3.7</v>
      </c>
    </row>
    <row r="27" spans="1:3" ht="14.25">
      <c r="A27" s="119">
        <v>40210</v>
      </c>
      <c r="B27" s="125">
        <v>3</v>
      </c>
      <c r="C27" s="125">
        <v>3.7</v>
      </c>
    </row>
    <row r="28" spans="1:3" ht="14.25">
      <c r="A28" s="119">
        <v>40238</v>
      </c>
      <c r="B28" s="125">
        <v>3.4</v>
      </c>
      <c r="C28" s="125">
        <v>4.4</v>
      </c>
    </row>
    <row r="29" spans="1:3" ht="14.25">
      <c r="A29" s="119">
        <v>40269</v>
      </c>
      <c r="B29" s="125">
        <v>3.7</v>
      </c>
      <c r="C29" s="125">
        <v>5.3</v>
      </c>
    </row>
    <row r="30" spans="1:5" ht="14.25">
      <c r="A30" s="119">
        <v>40299</v>
      </c>
      <c r="B30" s="125">
        <v>3.4</v>
      </c>
      <c r="C30" s="125">
        <v>5.1</v>
      </c>
      <c r="E30" s="140" t="s">
        <v>47</v>
      </c>
    </row>
    <row r="31" spans="1:5" ht="14.25">
      <c r="A31" s="119">
        <v>40330</v>
      </c>
      <c r="B31" s="125">
        <v>3.2</v>
      </c>
      <c r="C31" s="125">
        <v>5</v>
      </c>
      <c r="E31" s="141" t="s">
        <v>46</v>
      </c>
    </row>
    <row r="32" spans="1:3" ht="14.25">
      <c r="A32" s="119">
        <v>40360</v>
      </c>
      <c r="B32" s="125">
        <v>3.1</v>
      </c>
      <c r="C32" s="125">
        <v>4.8</v>
      </c>
    </row>
    <row r="33" spans="1:3" ht="14.25">
      <c r="A33" s="119">
        <v>40391</v>
      </c>
      <c r="B33" s="125">
        <v>3.1</v>
      </c>
      <c r="C33" s="125">
        <v>4.7</v>
      </c>
    </row>
    <row r="34" spans="1:3" ht="14.25">
      <c r="A34" s="119">
        <v>40422</v>
      </c>
      <c r="B34" s="125">
        <v>3.1</v>
      </c>
      <c r="C34" s="125">
        <v>4.6</v>
      </c>
    </row>
    <row r="35" spans="1:3" ht="14.25">
      <c r="A35" s="119">
        <v>40452</v>
      </c>
      <c r="B35" s="125">
        <v>3.2</v>
      </c>
      <c r="C35" s="125">
        <v>4.6</v>
      </c>
    </row>
    <row r="36" spans="1:3" ht="14.25">
      <c r="A36" s="119">
        <v>40483</v>
      </c>
      <c r="B36" s="125">
        <v>3.3</v>
      </c>
      <c r="C36" s="125">
        <v>4.7</v>
      </c>
    </row>
    <row r="37" spans="1:3" ht="14.25">
      <c r="A37" s="119">
        <v>40513</v>
      </c>
      <c r="B37" s="125">
        <v>3.7</v>
      </c>
      <c r="C37" s="125">
        <v>4.7</v>
      </c>
    </row>
    <row r="38" spans="1:3" ht="14.25">
      <c r="A38" s="120">
        <v>40544</v>
      </c>
      <c r="B38" s="125">
        <v>4</v>
      </c>
      <c r="C38" s="125">
        <v>5.1</v>
      </c>
    </row>
    <row r="39" spans="1:3" ht="14.25">
      <c r="A39" s="121">
        <v>40575</v>
      </c>
      <c r="B39" s="125">
        <v>4.4</v>
      </c>
      <c r="C39" s="125">
        <v>5.5</v>
      </c>
    </row>
    <row r="40" spans="1:30" ht="14.25">
      <c r="A40" s="122">
        <v>40603</v>
      </c>
      <c r="B40" s="126">
        <v>4</v>
      </c>
      <c r="C40" s="127">
        <v>5.4</v>
      </c>
      <c r="D40" s="22"/>
      <c r="E40" s="22"/>
      <c r="F40" s="22"/>
      <c r="G40" s="22"/>
      <c r="H40" s="22"/>
      <c r="I40" s="22"/>
      <c r="J40" s="22"/>
      <c r="K40" s="22"/>
      <c r="L40" s="22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22"/>
      <c r="AA40" s="22"/>
      <c r="AB40" s="22"/>
      <c r="AC40" s="22"/>
      <c r="AD40" s="22"/>
    </row>
    <row r="41" spans="1:30" ht="18.75" customHeight="1">
      <c r="A41" s="122">
        <v>40634</v>
      </c>
      <c r="B41" s="128">
        <v>4.5</v>
      </c>
      <c r="C41" s="128">
        <v>5.2</v>
      </c>
      <c r="D41" s="72"/>
      <c r="E41" s="73"/>
      <c r="F41" s="72"/>
      <c r="G41" s="72"/>
      <c r="H41" s="72"/>
      <c r="I41" s="72"/>
      <c r="J41" s="72"/>
      <c r="K41" s="72"/>
      <c r="L41" s="72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52"/>
      <c r="AA41" s="52"/>
      <c r="AB41" s="52"/>
      <c r="AC41" s="52"/>
      <c r="AD41" s="53"/>
    </row>
    <row r="42" spans="1:30" ht="14.25">
      <c r="A42" s="122">
        <v>40664</v>
      </c>
      <c r="B42" s="128">
        <v>4.5</v>
      </c>
      <c r="C42" s="128">
        <v>5.2</v>
      </c>
      <c r="D42" s="72"/>
      <c r="E42" s="72"/>
      <c r="F42" s="72"/>
      <c r="G42" s="72"/>
      <c r="H42" s="72"/>
      <c r="I42" s="72"/>
      <c r="J42" s="72"/>
      <c r="K42" s="72"/>
      <c r="L42" s="72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52"/>
      <c r="AA42" s="52"/>
      <c r="AB42" s="52"/>
      <c r="AC42" s="52"/>
      <c r="AD42" s="53"/>
    </row>
    <row r="43" spans="1:30" ht="14.25">
      <c r="A43" s="122">
        <v>40695</v>
      </c>
      <c r="B43" s="128">
        <v>4.2</v>
      </c>
      <c r="C43" s="128">
        <v>5</v>
      </c>
      <c r="D43" s="72"/>
      <c r="E43" s="72"/>
      <c r="F43" s="72"/>
      <c r="G43" s="72"/>
      <c r="H43" s="72"/>
      <c r="I43" s="72"/>
      <c r="J43" s="72"/>
      <c r="K43" s="72"/>
      <c r="L43" s="72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24"/>
      <c r="AD43" s="24"/>
    </row>
    <row r="44" spans="1:26" ht="14.25">
      <c r="A44" s="122">
        <v>40725</v>
      </c>
      <c r="B44" s="128">
        <v>4.4</v>
      </c>
      <c r="C44" s="128">
        <v>5</v>
      </c>
      <c r="N44" s="24"/>
      <c r="Z44" s="24"/>
    </row>
    <row r="45" spans="1:3" ht="14.25">
      <c r="A45" s="123" t="s">
        <v>15</v>
      </c>
      <c r="B45" s="125">
        <v>4.5</v>
      </c>
      <c r="C45" s="125">
        <v>5.2</v>
      </c>
    </row>
    <row r="46" spans="1:3" ht="14.25">
      <c r="A46" s="123" t="s">
        <v>16</v>
      </c>
      <c r="B46" s="125">
        <v>5.2</v>
      </c>
      <c r="C46" s="125">
        <v>5.6</v>
      </c>
    </row>
    <row r="47" spans="1:3" ht="14.25">
      <c r="A47" s="123" t="s">
        <v>17</v>
      </c>
      <c r="B47" s="127">
        <v>5</v>
      </c>
      <c r="C47" s="125">
        <v>5.4</v>
      </c>
    </row>
    <row r="48" spans="1:3" ht="14.25">
      <c r="A48" s="123" t="s">
        <v>18</v>
      </c>
      <c r="B48" s="125">
        <v>4.8</v>
      </c>
      <c r="C48" s="125">
        <v>5.2</v>
      </c>
    </row>
    <row r="49" spans="1:3" ht="14.25">
      <c r="A49" s="119">
        <v>40878</v>
      </c>
      <c r="B49" s="125">
        <v>4.2</v>
      </c>
      <c r="C49" s="125">
        <v>4.8</v>
      </c>
    </row>
    <row r="50" spans="1:3" ht="14.25">
      <c r="A50" s="119">
        <v>40909</v>
      </c>
      <c r="B50" s="125">
        <v>3.6</v>
      </c>
      <c r="C50" s="125">
        <v>3.9</v>
      </c>
    </row>
    <row r="51" spans="1:3" ht="14.25">
      <c r="A51" s="119">
        <v>40940</v>
      </c>
      <c r="B51" s="125">
        <v>3.4</v>
      </c>
      <c r="C51" s="125">
        <v>3.7</v>
      </c>
    </row>
    <row r="52" spans="1:3" ht="14.25">
      <c r="A52" s="119">
        <v>40969</v>
      </c>
      <c r="B52" s="125">
        <v>3.5</v>
      </c>
      <c r="C52" s="125">
        <v>3.6</v>
      </c>
    </row>
    <row r="53" spans="1:3" ht="14.25">
      <c r="A53" s="119">
        <v>41000</v>
      </c>
      <c r="B53" s="125">
        <v>3</v>
      </c>
      <c r="C53" s="125">
        <v>3.5</v>
      </c>
    </row>
    <row r="54" spans="1:3" ht="14.25">
      <c r="A54" s="119">
        <v>41030</v>
      </c>
      <c r="B54" s="125">
        <v>2.8</v>
      </c>
      <c r="C54" s="125">
        <v>3.1</v>
      </c>
    </row>
    <row r="55" spans="1:3" ht="14.25">
      <c r="A55" s="119">
        <v>41061</v>
      </c>
      <c r="B55" s="125">
        <v>2.4</v>
      </c>
      <c r="C55" s="125">
        <v>2.8</v>
      </c>
    </row>
    <row r="56" spans="1:3" ht="14.25">
      <c r="A56" s="119">
        <v>41091</v>
      </c>
      <c r="B56" s="125">
        <v>2.6</v>
      </c>
      <c r="C56" s="125">
        <v>3.2</v>
      </c>
    </row>
    <row r="57" spans="1:3" ht="14.25">
      <c r="A57" s="119">
        <v>41122</v>
      </c>
      <c r="B57" s="125">
        <v>2.5</v>
      </c>
      <c r="C57" s="125">
        <v>2.9</v>
      </c>
    </row>
    <row r="58" spans="1:3" ht="14.25">
      <c r="A58" s="119">
        <v>41153</v>
      </c>
      <c r="B58" s="125">
        <v>2.2</v>
      </c>
      <c r="C58" s="125">
        <v>2.6</v>
      </c>
    </row>
    <row r="59" spans="1:3" ht="14.25">
      <c r="A59" s="119">
        <v>41183</v>
      </c>
      <c r="B59" s="125">
        <v>2.7</v>
      </c>
      <c r="C59" s="125">
        <v>3.2</v>
      </c>
    </row>
    <row r="60" spans="1:3" ht="14.25">
      <c r="A60" s="119">
        <v>41214</v>
      </c>
      <c r="B60" s="125">
        <v>2.7</v>
      </c>
      <c r="C60" s="125">
        <v>3</v>
      </c>
    </row>
    <row r="61" spans="1:3" ht="14.25">
      <c r="A61" s="119">
        <v>41244</v>
      </c>
      <c r="B61" s="125">
        <v>2.7</v>
      </c>
      <c r="C61" s="125">
        <v>3.1</v>
      </c>
    </row>
    <row r="62" spans="1:3" ht="14.25">
      <c r="A62" s="119">
        <v>41275</v>
      </c>
      <c r="B62" s="125">
        <v>2.7</v>
      </c>
      <c r="C62" s="125">
        <v>3.3</v>
      </c>
    </row>
    <row r="63" spans="1:3" ht="14.25">
      <c r="A63" s="119">
        <v>41306</v>
      </c>
      <c r="B63" s="125">
        <v>2.8</v>
      </c>
      <c r="C63" s="125">
        <v>3.2</v>
      </c>
    </row>
    <row r="64" spans="1:3" ht="14.25">
      <c r="A64" s="119">
        <v>41334</v>
      </c>
      <c r="B64" s="125">
        <v>2.8</v>
      </c>
      <c r="C64" s="125">
        <v>3.3</v>
      </c>
    </row>
    <row r="65" spans="1:3" ht="14.25">
      <c r="A65" s="119">
        <v>41365</v>
      </c>
      <c r="B65" s="125">
        <v>2.4</v>
      </c>
      <c r="C65" s="125">
        <v>2.9</v>
      </c>
    </row>
    <row r="66" spans="1:3" ht="14.25">
      <c r="A66" s="119">
        <v>41395</v>
      </c>
      <c r="B66" s="125">
        <v>2.7</v>
      </c>
      <c r="C66" s="125">
        <v>3.1</v>
      </c>
    </row>
    <row r="67" spans="1:3" ht="14.25">
      <c r="A67" s="119">
        <v>41426</v>
      </c>
      <c r="B67" s="125">
        <v>2.9</v>
      </c>
      <c r="C67" s="125">
        <v>3.3</v>
      </c>
    </row>
    <row r="68" spans="1:3" ht="14.25">
      <c r="A68" s="119">
        <v>41456</v>
      </c>
      <c r="B68" s="125">
        <v>2.8</v>
      </c>
      <c r="C68" s="125">
        <v>3.1</v>
      </c>
    </row>
    <row r="69" spans="1:3" ht="14.25">
      <c r="A69" s="119">
        <v>41487</v>
      </c>
      <c r="B69" s="125">
        <v>2.7</v>
      </c>
      <c r="C69" s="125">
        <v>3.3</v>
      </c>
    </row>
    <row r="70" spans="1:3" ht="14.25">
      <c r="A70" s="119">
        <v>41518</v>
      </c>
      <c r="B70" s="125">
        <v>2.7</v>
      </c>
      <c r="C70" s="125">
        <v>3.2</v>
      </c>
    </row>
    <row r="71" spans="1:3" s="1" customFormat="1" ht="14.25">
      <c r="A71" s="119">
        <v>41548</v>
      </c>
      <c r="B71" s="125">
        <v>2.2</v>
      </c>
      <c r="C71" s="125">
        <v>2.6</v>
      </c>
    </row>
    <row r="72" spans="1:3" ht="14.25">
      <c r="A72" s="119">
        <v>41579</v>
      </c>
      <c r="B72" s="125">
        <v>2.1</v>
      </c>
      <c r="C72" s="125">
        <v>2.6</v>
      </c>
    </row>
    <row r="73" spans="1:30" s="5" customFormat="1" ht="14.25">
      <c r="A73" s="119">
        <v>41609</v>
      </c>
      <c r="B73" s="125">
        <v>2</v>
      </c>
      <c r="C73" s="125">
        <v>2.7</v>
      </c>
      <c r="D73" s="22"/>
      <c r="E73" s="22"/>
      <c r="F73" s="22"/>
      <c r="G73" s="22"/>
      <c r="H73" s="22"/>
      <c r="I73" s="22"/>
      <c r="J73" s="22"/>
      <c r="K73" s="22"/>
      <c r="L73" s="22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22"/>
      <c r="AA73" s="22"/>
      <c r="AB73" s="22"/>
      <c r="AC73" s="51"/>
      <c r="AD73" s="51"/>
    </row>
    <row r="74" spans="1:30" s="6" customFormat="1" ht="14.25">
      <c r="A74" s="119">
        <v>41640</v>
      </c>
      <c r="B74" s="125">
        <v>1.9</v>
      </c>
      <c r="C74" s="125">
        <v>2.8</v>
      </c>
      <c r="M74" s="4"/>
      <c r="N74" s="4"/>
      <c r="O74" s="4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52"/>
      <c r="AA74" s="52"/>
      <c r="AB74" s="52"/>
      <c r="AC74" s="52"/>
      <c r="AD74" s="54"/>
    </row>
    <row r="75" spans="1:30" s="6" customFormat="1" ht="12.75">
      <c r="A75" s="2"/>
      <c r="M75" s="4"/>
      <c r="N75" s="4"/>
      <c r="O75" s="4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52"/>
      <c r="AA75" s="52"/>
      <c r="AB75" s="52"/>
      <c r="AC75" s="52"/>
      <c r="AD75" s="54"/>
    </row>
    <row r="76" spans="1:30" s="6" customFormat="1" ht="12.75">
      <c r="A76" s="2"/>
      <c r="M76" s="4"/>
      <c r="N76" s="4"/>
      <c r="O76" s="4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52"/>
      <c r="AA76" s="52"/>
      <c r="AB76" s="52"/>
      <c r="AC76" s="52"/>
      <c r="AD76" s="54"/>
    </row>
    <row r="77" spans="1:26" ht="14.25">
      <c r="A77" s="23"/>
      <c r="B77" s="25"/>
      <c r="N77" s="24"/>
      <c r="Z77" s="24"/>
    </row>
    <row r="81" spans="1:21" ht="1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5"/>
      <c r="N81" s="76"/>
      <c r="O81" s="76"/>
      <c r="P81" s="76"/>
      <c r="Q81" s="76"/>
      <c r="R81" s="76"/>
      <c r="S81" s="74"/>
      <c r="T81" s="74"/>
      <c r="U81" s="74"/>
    </row>
    <row r="82" spans="1:21" ht="14.2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7"/>
      <c r="N82" s="78"/>
      <c r="O82" s="78"/>
      <c r="P82" s="78"/>
      <c r="Q82" s="78"/>
      <c r="R82" s="78"/>
      <c r="S82" s="74"/>
      <c r="T82" s="74"/>
      <c r="U82" s="74"/>
    </row>
    <row r="83" spans="1:21" ht="14.2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9"/>
      <c r="N83" s="78"/>
      <c r="O83" s="78"/>
      <c r="P83" s="78"/>
      <c r="Q83" s="78"/>
      <c r="R83" s="78"/>
      <c r="S83" s="74"/>
      <c r="T83" s="74"/>
      <c r="U83" s="74"/>
    </row>
    <row r="84" spans="1:21" ht="14.2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9"/>
      <c r="N84" s="78"/>
      <c r="O84" s="78"/>
      <c r="P84" s="78"/>
      <c r="Q84" s="78"/>
      <c r="R84" s="78"/>
      <c r="S84" s="74"/>
      <c r="T84" s="74"/>
      <c r="U84" s="74"/>
    </row>
    <row r="85" spans="1:21" ht="14.2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9"/>
      <c r="N85" s="78"/>
      <c r="O85" s="78"/>
      <c r="P85" s="78"/>
      <c r="Q85" s="78"/>
      <c r="R85" s="78"/>
      <c r="S85" s="74"/>
      <c r="T85" s="74"/>
      <c r="U85" s="74"/>
    </row>
    <row r="86" spans="1:21" ht="14.2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9"/>
      <c r="N86" s="78"/>
      <c r="O86" s="78"/>
      <c r="P86" s="78"/>
      <c r="Q86" s="78"/>
      <c r="R86" s="78"/>
      <c r="S86" s="74"/>
      <c r="T86" s="74"/>
      <c r="U86" s="74"/>
    </row>
    <row r="87" spans="1:21" ht="14.2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9"/>
      <c r="N87" s="78"/>
      <c r="O87" s="78"/>
      <c r="P87" s="78"/>
      <c r="Q87" s="78"/>
      <c r="R87" s="78"/>
      <c r="S87" s="74"/>
      <c r="T87" s="74"/>
      <c r="U87" s="74"/>
    </row>
    <row r="88" spans="1:21" ht="14.2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9"/>
      <c r="N88" s="78"/>
      <c r="O88" s="78"/>
      <c r="P88" s="78"/>
      <c r="Q88" s="78"/>
      <c r="R88" s="78"/>
      <c r="S88" s="74"/>
      <c r="T88" s="74"/>
      <c r="U88" s="74"/>
    </row>
    <row r="89" spans="1:21" ht="14.2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9"/>
      <c r="N89" s="78"/>
      <c r="O89" s="78"/>
      <c r="P89" s="78"/>
      <c r="Q89" s="78"/>
      <c r="R89" s="78"/>
      <c r="S89" s="74"/>
      <c r="T89" s="74"/>
      <c r="U89" s="74"/>
    </row>
    <row r="90" spans="1:21" ht="14.2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9"/>
      <c r="N90" s="78"/>
      <c r="O90" s="78"/>
      <c r="P90" s="78"/>
      <c r="Q90" s="78"/>
      <c r="R90" s="78"/>
      <c r="S90" s="74"/>
      <c r="T90" s="74"/>
      <c r="U90" s="74"/>
    </row>
    <row r="91" spans="1:21" ht="14.2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9"/>
      <c r="N91" s="78"/>
      <c r="O91" s="78"/>
      <c r="P91" s="78"/>
      <c r="Q91" s="78"/>
      <c r="R91" s="78"/>
      <c r="S91" s="74"/>
      <c r="T91" s="74"/>
      <c r="U91" s="74"/>
    </row>
    <row r="92" spans="1:21" ht="14.2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9"/>
      <c r="N92" s="78"/>
      <c r="O92" s="78"/>
      <c r="P92" s="78"/>
      <c r="Q92" s="78"/>
      <c r="R92" s="78"/>
      <c r="S92" s="74"/>
      <c r="T92" s="74"/>
      <c r="U92" s="74"/>
    </row>
    <row r="93" spans="1:21" ht="14.2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7"/>
      <c r="N93" s="78"/>
      <c r="O93" s="78"/>
      <c r="P93" s="78"/>
      <c r="Q93" s="78"/>
      <c r="R93" s="78"/>
      <c r="S93" s="74"/>
      <c r="T93" s="74"/>
      <c r="U93" s="74"/>
    </row>
    <row r="94" spans="1:21" ht="14.2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9"/>
      <c r="N94" s="78"/>
      <c r="O94" s="78"/>
      <c r="P94" s="78"/>
      <c r="Q94" s="78"/>
      <c r="R94" s="78"/>
      <c r="S94" s="74"/>
      <c r="T94" s="74"/>
      <c r="U94" s="74"/>
    </row>
    <row r="95" spans="1:21" ht="14.2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</row>
    <row r="96" spans="1:21" ht="14.2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</row>
    <row r="97" spans="1:21" ht="14.2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</row>
    <row r="98" spans="1:21" ht="14.2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</row>
    <row r="99" spans="1:21" ht="14.25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</row>
    <row r="100" spans="1:21" ht="14.25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</row>
    <row r="101" spans="1:21" ht="14.25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</row>
    <row r="102" spans="1:21" ht="14.25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</row>
    <row r="103" spans="1:21" ht="14.25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</row>
    <row r="104" spans="1:21" ht="14.25">
      <c r="A104" s="74"/>
      <c r="B104" s="80"/>
      <c r="C104" s="81"/>
      <c r="D104" s="82"/>
      <c r="E104" s="83"/>
      <c r="F104" s="83"/>
      <c r="G104" s="83"/>
      <c r="H104" s="84"/>
      <c r="I104" s="74"/>
      <c r="J104" s="74"/>
      <c r="K104" s="80"/>
      <c r="L104" s="83"/>
      <c r="M104" s="83"/>
      <c r="N104" s="84"/>
      <c r="O104" s="84"/>
      <c r="P104" s="74"/>
      <c r="Q104" s="74"/>
      <c r="R104" s="74"/>
      <c r="S104" s="74"/>
      <c r="T104" s="74"/>
      <c r="U104" s="74"/>
    </row>
    <row r="105" spans="1:21" ht="14.25">
      <c r="A105" s="85"/>
      <c r="B105" s="81"/>
      <c r="C105" s="81"/>
      <c r="D105" s="81"/>
      <c r="E105" s="81"/>
      <c r="F105" s="81"/>
      <c r="G105" s="81"/>
      <c r="H105" s="74"/>
      <c r="I105" s="74"/>
      <c r="J105" s="86"/>
      <c r="K105" s="74"/>
      <c r="L105" s="81"/>
      <c r="M105" s="81"/>
      <c r="N105" s="74"/>
      <c r="O105" s="74"/>
      <c r="P105" s="74"/>
      <c r="Q105" s="74"/>
      <c r="R105" s="74"/>
      <c r="S105" s="74"/>
      <c r="T105" s="74"/>
      <c r="U105" s="74"/>
    </row>
    <row r="106" spans="1:21" ht="14.25">
      <c r="A106" s="85"/>
      <c r="B106" s="81"/>
      <c r="C106" s="81"/>
      <c r="D106" s="81"/>
      <c r="E106" s="80"/>
      <c r="F106" s="80"/>
      <c r="G106" s="80"/>
      <c r="H106" s="9"/>
      <c r="I106" s="9"/>
      <c r="J106" s="85"/>
      <c r="K106" s="81"/>
      <c r="L106" s="74"/>
      <c r="M106" s="74"/>
      <c r="N106" s="74"/>
      <c r="O106" s="74"/>
      <c r="P106" s="74"/>
      <c r="Q106" s="202"/>
      <c r="R106" s="202"/>
      <c r="S106" s="202"/>
      <c r="T106" s="202"/>
      <c r="U106" s="202"/>
    </row>
    <row r="107" spans="1:21" ht="14.25">
      <c r="A107" s="85"/>
      <c r="B107" s="81"/>
      <c r="C107" s="81"/>
      <c r="D107" s="81"/>
      <c r="E107" s="80"/>
      <c r="F107" s="80"/>
      <c r="G107" s="80"/>
      <c r="H107" s="9"/>
      <c r="I107" s="9"/>
      <c r="J107" s="85"/>
      <c r="K107" s="81"/>
      <c r="L107" s="80"/>
      <c r="M107" s="80"/>
      <c r="N107" s="9"/>
      <c r="O107" s="9"/>
      <c r="P107" s="74"/>
      <c r="Q107" s="203"/>
      <c r="R107" s="8"/>
      <c r="S107" s="202"/>
      <c r="T107" s="202"/>
      <c r="U107" s="202"/>
    </row>
    <row r="108" spans="1:21" ht="14.25">
      <c r="A108" s="85"/>
      <c r="B108" s="81"/>
      <c r="C108" s="81"/>
      <c r="D108" s="81"/>
      <c r="E108" s="87"/>
      <c r="F108" s="88"/>
      <c r="G108" s="71"/>
      <c r="H108" s="88"/>
      <c r="I108" s="88"/>
      <c r="J108" s="85"/>
      <c r="K108" s="81"/>
      <c r="L108" s="80"/>
      <c r="M108" s="80"/>
      <c r="N108" s="9"/>
      <c r="O108" s="9"/>
      <c r="P108" s="74"/>
      <c r="Q108" s="203"/>
      <c r="R108" s="88"/>
      <c r="S108" s="87"/>
      <c r="T108" s="88"/>
      <c r="U108" s="71"/>
    </row>
    <row r="109" spans="1:46" ht="14.25">
      <c r="A109" s="85"/>
      <c r="B109" s="81"/>
      <c r="C109" s="81"/>
      <c r="D109" s="81"/>
      <c r="E109" s="89"/>
      <c r="F109" s="80"/>
      <c r="G109" s="89"/>
      <c r="H109" s="80"/>
      <c r="I109" s="80"/>
      <c r="J109" s="85"/>
      <c r="K109" s="81"/>
      <c r="L109" s="87"/>
      <c r="M109" s="88"/>
      <c r="N109" s="88"/>
      <c r="O109" s="88"/>
      <c r="P109" s="74"/>
      <c r="Q109" s="89"/>
      <c r="R109" s="80"/>
      <c r="S109" s="89"/>
      <c r="T109" s="80"/>
      <c r="U109" s="89"/>
      <c r="Z109" s="13"/>
      <c r="AA109" s="14"/>
      <c r="AB109" s="14"/>
      <c r="AC109" s="15"/>
      <c r="AD109" s="14"/>
      <c r="AE109" s="15"/>
      <c r="AF109" s="14"/>
      <c r="AG109" s="15"/>
      <c r="AH109" s="15"/>
      <c r="AI109" s="14"/>
      <c r="AJ109" s="15"/>
      <c r="AK109" s="14"/>
      <c r="AL109" s="15"/>
      <c r="AM109" s="14"/>
      <c r="AN109" s="15"/>
      <c r="AO109" s="15"/>
      <c r="AP109" s="14"/>
      <c r="AQ109" s="15"/>
      <c r="AR109" s="14"/>
      <c r="AS109" s="16"/>
      <c r="AT109" s="14"/>
    </row>
    <row r="110" spans="1:46" ht="14.25">
      <c r="A110" s="85"/>
      <c r="B110" s="81"/>
      <c r="C110" s="81"/>
      <c r="D110" s="81"/>
      <c r="E110" s="90"/>
      <c r="F110" s="91"/>
      <c r="G110" s="90"/>
      <c r="H110" s="92"/>
      <c r="I110" s="92"/>
      <c r="J110" s="85"/>
      <c r="K110" s="81"/>
      <c r="L110" s="89"/>
      <c r="M110" s="80"/>
      <c r="N110" s="80"/>
      <c r="O110" s="80"/>
      <c r="P110" s="74"/>
      <c r="Q110" s="90"/>
      <c r="R110" s="92"/>
      <c r="S110" s="90"/>
      <c r="T110" s="92"/>
      <c r="U110" s="90"/>
      <c r="Z110" s="13"/>
      <c r="AA110" s="14"/>
      <c r="AB110" s="14"/>
      <c r="AC110" s="15"/>
      <c r="AD110" s="14"/>
      <c r="AE110" s="15"/>
      <c r="AF110" s="14"/>
      <c r="AG110" s="15"/>
      <c r="AH110" s="15"/>
      <c r="AI110" s="14"/>
      <c r="AJ110" s="15"/>
      <c r="AK110" s="14"/>
      <c r="AL110" s="15"/>
      <c r="AM110" s="14"/>
      <c r="AN110" s="15"/>
      <c r="AO110" s="15"/>
      <c r="AP110" s="14"/>
      <c r="AQ110" s="15"/>
      <c r="AR110" s="14"/>
      <c r="AS110" s="16"/>
      <c r="AT110" s="14"/>
    </row>
    <row r="111" spans="1:46" ht="14.25">
      <c r="A111" s="85"/>
      <c r="B111" s="81"/>
      <c r="C111" s="81"/>
      <c r="D111" s="81"/>
      <c r="E111" s="81"/>
      <c r="F111" s="93"/>
      <c r="G111" s="81"/>
      <c r="H111" s="82"/>
      <c r="I111" s="82"/>
      <c r="J111" s="85"/>
      <c r="K111" s="81"/>
      <c r="L111" s="90"/>
      <c r="M111" s="91"/>
      <c r="N111" s="92"/>
      <c r="O111" s="92"/>
      <c r="P111" s="74"/>
      <c r="Q111" s="81"/>
      <c r="R111" s="82"/>
      <c r="S111" s="81"/>
      <c r="T111" s="94"/>
      <c r="U111" s="81"/>
      <c r="Z111" s="13"/>
      <c r="AA111" s="14"/>
      <c r="AB111" s="14"/>
      <c r="AC111" s="15"/>
      <c r="AD111" s="14"/>
      <c r="AE111" s="15"/>
      <c r="AF111" s="14"/>
      <c r="AG111" s="15"/>
      <c r="AH111" s="15"/>
      <c r="AI111" s="14"/>
      <c r="AJ111" s="15"/>
      <c r="AK111" s="14"/>
      <c r="AL111" s="15"/>
      <c r="AM111" s="14"/>
      <c r="AN111" s="15"/>
      <c r="AO111" s="15"/>
      <c r="AP111" s="14"/>
      <c r="AQ111" s="15"/>
      <c r="AR111" s="14"/>
      <c r="AS111" s="16"/>
      <c r="AT111" s="14"/>
    </row>
    <row r="112" spans="1:46" ht="14.25">
      <c r="A112" s="13"/>
      <c r="B112" s="14"/>
      <c r="C112" s="14"/>
      <c r="D112" s="14"/>
      <c r="E112" s="14"/>
      <c r="F112" s="15"/>
      <c r="G112" s="14"/>
      <c r="H112" s="15"/>
      <c r="I112" s="15"/>
      <c r="J112" s="13"/>
      <c r="K112" s="14"/>
      <c r="L112" s="14"/>
      <c r="M112" s="21"/>
      <c r="N112" s="15"/>
      <c r="O112" s="15"/>
      <c r="Q112" s="14"/>
      <c r="R112" s="15"/>
      <c r="S112" s="14"/>
      <c r="T112" s="16"/>
      <c r="U112" s="14"/>
      <c r="Z112" s="13"/>
      <c r="AA112" s="14"/>
      <c r="AB112" s="14"/>
      <c r="AC112" s="15"/>
      <c r="AD112" s="14"/>
      <c r="AE112" s="15"/>
      <c r="AF112" s="14"/>
      <c r="AG112" s="15"/>
      <c r="AH112" s="15"/>
      <c r="AI112" s="14"/>
      <c r="AJ112" s="15"/>
      <c r="AK112" s="14"/>
      <c r="AL112" s="15"/>
      <c r="AM112" s="14"/>
      <c r="AN112" s="15"/>
      <c r="AO112" s="15"/>
      <c r="AP112" s="14"/>
      <c r="AQ112" s="15"/>
      <c r="AR112" s="14"/>
      <c r="AS112" s="16"/>
      <c r="AT112" s="14"/>
    </row>
    <row r="113" spans="1:46" ht="14.25">
      <c r="A113" s="13"/>
      <c r="B113" s="14"/>
      <c r="C113" s="14"/>
      <c r="D113" s="14"/>
      <c r="E113" s="14"/>
      <c r="F113" s="15"/>
      <c r="G113" s="14"/>
      <c r="H113" s="15"/>
      <c r="I113" s="15"/>
      <c r="J113" s="13"/>
      <c r="K113" s="14"/>
      <c r="L113" s="14"/>
      <c r="M113" s="15"/>
      <c r="N113" s="15"/>
      <c r="O113" s="15"/>
      <c r="Q113" s="14"/>
      <c r="R113" s="15"/>
      <c r="S113" s="14"/>
      <c r="T113" s="16"/>
      <c r="U113" s="14"/>
      <c r="Z113" s="13"/>
      <c r="AA113" s="14"/>
      <c r="AB113" s="14"/>
      <c r="AC113" s="15"/>
      <c r="AD113" s="14"/>
      <c r="AE113" s="15"/>
      <c r="AF113" s="14"/>
      <c r="AG113" s="15"/>
      <c r="AH113" s="15"/>
      <c r="AI113" s="14"/>
      <c r="AJ113" s="15"/>
      <c r="AK113" s="14"/>
      <c r="AL113" s="15"/>
      <c r="AM113" s="14"/>
      <c r="AN113" s="15"/>
      <c r="AO113" s="15"/>
      <c r="AP113" s="14"/>
      <c r="AQ113" s="15"/>
      <c r="AR113" s="14"/>
      <c r="AS113" s="16"/>
      <c r="AT113" s="14"/>
    </row>
    <row r="114" spans="1:46" ht="14.25">
      <c r="A114" s="13"/>
      <c r="B114" s="14"/>
      <c r="C114" s="14"/>
      <c r="D114" s="14"/>
      <c r="E114" s="14"/>
      <c r="F114" s="15"/>
      <c r="G114" s="14"/>
      <c r="H114" s="15"/>
      <c r="I114" s="15"/>
      <c r="J114" s="13"/>
      <c r="K114" s="14"/>
      <c r="L114" s="14"/>
      <c r="M114" s="15"/>
      <c r="N114" s="15"/>
      <c r="O114" s="15"/>
      <c r="Q114" s="14"/>
      <c r="R114" s="15"/>
      <c r="S114" s="14"/>
      <c r="T114" s="16"/>
      <c r="U114" s="14"/>
      <c r="Z114" s="13"/>
      <c r="AA114" s="14"/>
      <c r="AB114" s="14"/>
      <c r="AC114" s="15"/>
      <c r="AD114" s="14"/>
      <c r="AE114" s="15"/>
      <c r="AF114" s="14"/>
      <c r="AG114" s="15"/>
      <c r="AH114" s="15"/>
      <c r="AI114" s="14"/>
      <c r="AJ114" s="15"/>
      <c r="AK114" s="14"/>
      <c r="AL114" s="15"/>
      <c r="AM114" s="14"/>
      <c r="AN114" s="15"/>
      <c r="AO114" s="15"/>
      <c r="AP114" s="14"/>
      <c r="AQ114" s="15"/>
      <c r="AR114" s="14"/>
      <c r="AS114" s="16"/>
      <c r="AT114" s="14"/>
    </row>
    <row r="115" spans="1:46" ht="14.25">
      <c r="A115" s="13"/>
      <c r="B115" s="14"/>
      <c r="C115" s="14"/>
      <c r="D115" s="14"/>
      <c r="E115" s="14"/>
      <c r="F115" s="15"/>
      <c r="G115" s="14"/>
      <c r="H115" s="15"/>
      <c r="I115" s="15"/>
      <c r="J115" s="13"/>
      <c r="K115" s="14"/>
      <c r="L115" s="14"/>
      <c r="M115" s="15"/>
      <c r="N115" s="15"/>
      <c r="O115" s="15"/>
      <c r="Q115" s="14"/>
      <c r="R115" s="15"/>
      <c r="S115" s="14"/>
      <c r="T115" s="16"/>
      <c r="U115" s="14"/>
      <c r="Z115" s="13"/>
      <c r="AA115" s="14"/>
      <c r="AB115" s="14"/>
      <c r="AC115" s="15"/>
      <c r="AD115" s="14"/>
      <c r="AE115" s="15"/>
      <c r="AF115" s="14"/>
      <c r="AG115" s="15"/>
      <c r="AH115" s="15"/>
      <c r="AI115" s="14"/>
      <c r="AJ115" s="15"/>
      <c r="AK115" s="14"/>
      <c r="AL115" s="15"/>
      <c r="AM115" s="14"/>
      <c r="AN115" s="15"/>
      <c r="AO115" s="15"/>
      <c r="AP115" s="14"/>
      <c r="AQ115" s="15"/>
      <c r="AR115" s="14"/>
      <c r="AS115" s="16"/>
      <c r="AT115" s="14"/>
    </row>
    <row r="116" spans="1:46" ht="14.25">
      <c r="A116" s="13"/>
      <c r="B116" s="14"/>
      <c r="C116" s="14"/>
      <c r="D116" s="14"/>
      <c r="E116" s="14"/>
      <c r="F116" s="15"/>
      <c r="G116" s="14"/>
      <c r="H116" s="15"/>
      <c r="I116" s="15"/>
      <c r="J116" s="13"/>
      <c r="K116" s="14"/>
      <c r="L116" s="14"/>
      <c r="M116" s="15"/>
      <c r="N116" s="15"/>
      <c r="O116" s="15"/>
      <c r="Q116" s="14"/>
      <c r="R116" s="15"/>
      <c r="S116" s="14"/>
      <c r="T116" s="16"/>
      <c r="U116" s="14"/>
      <c r="Z116" s="13"/>
      <c r="AA116" s="14"/>
      <c r="AB116" s="14"/>
      <c r="AC116" s="15"/>
      <c r="AD116" s="14"/>
      <c r="AE116" s="15"/>
      <c r="AF116" s="14"/>
      <c r="AG116" s="15"/>
      <c r="AH116" s="15"/>
      <c r="AI116" s="14"/>
      <c r="AJ116" s="15"/>
      <c r="AK116" s="14"/>
      <c r="AL116" s="15"/>
      <c r="AM116" s="14"/>
      <c r="AN116" s="15"/>
      <c r="AO116" s="15"/>
      <c r="AP116" s="14"/>
      <c r="AQ116" s="15"/>
      <c r="AR116" s="14"/>
      <c r="AS116" s="16"/>
      <c r="AT116" s="14"/>
    </row>
    <row r="117" spans="1:46" ht="14.25">
      <c r="A117" s="13"/>
      <c r="B117" s="14"/>
      <c r="C117" s="14"/>
      <c r="D117" s="14"/>
      <c r="E117" s="14"/>
      <c r="F117" s="15"/>
      <c r="G117" s="14"/>
      <c r="H117" s="15"/>
      <c r="I117" s="15"/>
      <c r="J117" s="13"/>
      <c r="K117" s="14"/>
      <c r="L117" s="14"/>
      <c r="M117" s="15"/>
      <c r="N117" s="15"/>
      <c r="O117" s="15"/>
      <c r="P117" s="14"/>
      <c r="Q117" s="14"/>
      <c r="R117" s="15"/>
      <c r="S117" s="14"/>
      <c r="T117" s="16"/>
      <c r="U117" s="14"/>
      <c r="Z117" s="13"/>
      <c r="AA117" s="14"/>
      <c r="AB117" s="14"/>
      <c r="AC117" s="15"/>
      <c r="AD117" s="14"/>
      <c r="AE117" s="15"/>
      <c r="AF117" s="14"/>
      <c r="AG117" s="15"/>
      <c r="AH117" s="15"/>
      <c r="AI117" s="14"/>
      <c r="AJ117" s="15"/>
      <c r="AK117" s="14"/>
      <c r="AL117" s="15"/>
      <c r="AM117" s="14"/>
      <c r="AN117" s="15"/>
      <c r="AO117" s="15"/>
      <c r="AP117" s="14"/>
      <c r="AQ117" s="15"/>
      <c r="AR117" s="14"/>
      <c r="AS117" s="16"/>
      <c r="AT117" s="14"/>
    </row>
    <row r="118" spans="1:46" ht="14.25">
      <c r="A118" s="13"/>
      <c r="B118" s="14"/>
      <c r="C118" s="14"/>
      <c r="D118" s="14"/>
      <c r="E118" s="14"/>
      <c r="F118" s="15"/>
      <c r="G118" s="14"/>
      <c r="H118" s="15"/>
      <c r="I118" s="15"/>
      <c r="J118" s="13"/>
      <c r="K118" s="14"/>
      <c r="L118" s="14"/>
      <c r="M118" s="15"/>
      <c r="N118" s="15"/>
      <c r="O118" s="15"/>
      <c r="P118" s="14"/>
      <c r="Q118" s="14"/>
      <c r="R118" s="15"/>
      <c r="S118" s="14"/>
      <c r="T118" s="16"/>
      <c r="U118" s="14"/>
      <c r="Z118" s="13"/>
      <c r="AA118" s="14"/>
      <c r="AB118" s="14"/>
      <c r="AC118" s="15"/>
      <c r="AD118" s="14"/>
      <c r="AE118" s="15"/>
      <c r="AF118" s="14"/>
      <c r="AG118" s="15"/>
      <c r="AH118" s="15"/>
      <c r="AI118" s="14"/>
      <c r="AJ118" s="15"/>
      <c r="AK118" s="14"/>
      <c r="AL118" s="15"/>
      <c r="AM118" s="14"/>
      <c r="AN118" s="15"/>
      <c r="AO118" s="15"/>
      <c r="AP118" s="14"/>
      <c r="AQ118" s="15"/>
      <c r="AR118" s="14"/>
      <c r="AS118" s="16"/>
      <c r="AT118" s="14"/>
    </row>
    <row r="119" spans="1:46" ht="14.25">
      <c r="A119" s="13"/>
      <c r="B119" s="14"/>
      <c r="C119" s="14"/>
      <c r="D119" s="14"/>
      <c r="E119" s="14"/>
      <c r="F119" s="15"/>
      <c r="G119" s="14"/>
      <c r="H119" s="15"/>
      <c r="I119" s="15"/>
      <c r="J119" s="13"/>
      <c r="K119" s="14"/>
      <c r="L119" s="14"/>
      <c r="M119" s="15"/>
      <c r="N119" s="15"/>
      <c r="O119" s="15"/>
      <c r="P119" s="14"/>
      <c r="Q119" s="14"/>
      <c r="R119" s="15"/>
      <c r="S119" s="14"/>
      <c r="T119" s="16"/>
      <c r="U119" s="14"/>
      <c r="Z119" s="13"/>
      <c r="AA119" s="14"/>
      <c r="AB119" s="14"/>
      <c r="AC119" s="15"/>
      <c r="AD119" s="14"/>
      <c r="AE119" s="15"/>
      <c r="AF119" s="14"/>
      <c r="AG119" s="15"/>
      <c r="AH119" s="15"/>
      <c r="AI119" s="14"/>
      <c r="AJ119" s="15"/>
      <c r="AK119" s="14"/>
      <c r="AL119" s="15"/>
      <c r="AM119" s="14"/>
      <c r="AN119" s="15"/>
      <c r="AO119" s="15"/>
      <c r="AP119" s="14"/>
      <c r="AQ119" s="15"/>
      <c r="AR119" s="14"/>
      <c r="AS119" s="16"/>
      <c r="AT119" s="14"/>
    </row>
    <row r="120" spans="1:46" ht="14.25">
      <c r="A120" s="13"/>
      <c r="B120" s="14"/>
      <c r="C120" s="14"/>
      <c r="D120" s="14"/>
      <c r="E120" s="14"/>
      <c r="F120" s="15"/>
      <c r="G120" s="14"/>
      <c r="H120" s="15"/>
      <c r="I120" s="15"/>
      <c r="J120" s="13"/>
      <c r="K120" s="14"/>
      <c r="L120" s="14"/>
      <c r="M120" s="15"/>
      <c r="N120" s="15"/>
      <c r="O120" s="15"/>
      <c r="P120" s="14"/>
      <c r="Q120" s="14"/>
      <c r="R120" s="15"/>
      <c r="S120" s="14"/>
      <c r="T120" s="16"/>
      <c r="U120" s="14"/>
      <c r="Z120" s="13"/>
      <c r="AA120" s="14"/>
      <c r="AB120" s="14"/>
      <c r="AC120" s="15"/>
      <c r="AD120" s="14"/>
      <c r="AE120" s="15"/>
      <c r="AF120" s="14"/>
      <c r="AG120" s="15"/>
      <c r="AH120" s="15"/>
      <c r="AI120" s="14"/>
      <c r="AJ120" s="15"/>
      <c r="AK120" s="14"/>
      <c r="AL120" s="15"/>
      <c r="AM120" s="14"/>
      <c r="AN120" s="15"/>
      <c r="AO120" s="15"/>
      <c r="AP120" s="14"/>
      <c r="AQ120" s="15"/>
      <c r="AR120" s="14"/>
      <c r="AS120" s="16"/>
      <c r="AT120" s="14"/>
    </row>
    <row r="121" spans="1:46" ht="14.25">
      <c r="A121" s="13"/>
      <c r="B121" s="14"/>
      <c r="C121" s="14"/>
      <c r="D121" s="14"/>
      <c r="E121" s="14"/>
      <c r="F121" s="15"/>
      <c r="G121" s="14"/>
      <c r="H121" s="15"/>
      <c r="I121" s="15"/>
      <c r="J121" s="13"/>
      <c r="K121" s="14"/>
      <c r="L121" s="14"/>
      <c r="M121" s="15"/>
      <c r="N121" s="15"/>
      <c r="O121" s="15"/>
      <c r="P121" s="14"/>
      <c r="Q121" s="14"/>
      <c r="R121" s="15"/>
      <c r="S121" s="14"/>
      <c r="T121" s="16"/>
      <c r="U121" s="14"/>
      <c r="Z121" s="13"/>
      <c r="AA121" s="14"/>
      <c r="AB121" s="14"/>
      <c r="AC121" s="15"/>
      <c r="AD121" s="14"/>
      <c r="AE121" s="15"/>
      <c r="AF121" s="14"/>
      <c r="AG121" s="15"/>
      <c r="AH121" s="15"/>
      <c r="AI121" s="14"/>
      <c r="AJ121" s="15"/>
      <c r="AK121" s="14"/>
      <c r="AL121" s="15"/>
      <c r="AM121" s="14"/>
      <c r="AN121" s="15"/>
      <c r="AO121" s="15"/>
      <c r="AP121" s="14"/>
      <c r="AQ121" s="15"/>
      <c r="AR121" s="14"/>
      <c r="AS121" s="16"/>
      <c r="AT121" s="14"/>
    </row>
    <row r="122" spans="1:46" ht="14.25">
      <c r="A122" s="13"/>
      <c r="B122" s="14"/>
      <c r="C122" s="14"/>
      <c r="D122" s="14"/>
      <c r="E122" s="14"/>
      <c r="F122" s="15"/>
      <c r="G122" s="14"/>
      <c r="H122" s="15"/>
      <c r="I122" s="15"/>
      <c r="J122" s="13"/>
      <c r="K122" s="14"/>
      <c r="L122" s="14"/>
      <c r="M122" s="15"/>
      <c r="N122" s="15"/>
      <c r="O122" s="15"/>
      <c r="P122" s="14"/>
      <c r="Q122" s="14"/>
      <c r="R122" s="15"/>
      <c r="S122" s="14"/>
      <c r="T122" s="16"/>
      <c r="U122" s="14"/>
      <c r="Z122" s="13"/>
      <c r="AA122" s="14"/>
      <c r="AB122" s="14"/>
      <c r="AC122" s="15"/>
      <c r="AD122" s="14"/>
      <c r="AE122" s="15"/>
      <c r="AF122" s="14"/>
      <c r="AG122" s="15"/>
      <c r="AH122" s="15"/>
      <c r="AI122" s="14"/>
      <c r="AJ122" s="15"/>
      <c r="AK122" s="14"/>
      <c r="AL122" s="15"/>
      <c r="AM122" s="14"/>
      <c r="AN122" s="15"/>
      <c r="AO122" s="15"/>
      <c r="AP122" s="14"/>
      <c r="AQ122" s="15"/>
      <c r="AR122" s="14"/>
      <c r="AS122" s="16"/>
      <c r="AT122" s="14"/>
    </row>
    <row r="123" spans="1:46" ht="14.25">
      <c r="A123" s="13"/>
      <c r="B123" s="14"/>
      <c r="C123" s="14"/>
      <c r="D123" s="14"/>
      <c r="E123" s="14"/>
      <c r="F123" s="15"/>
      <c r="G123" s="14"/>
      <c r="H123" s="15"/>
      <c r="I123" s="15"/>
      <c r="J123" s="13"/>
      <c r="K123" s="14"/>
      <c r="L123" s="14"/>
      <c r="M123" s="15"/>
      <c r="N123" s="15"/>
      <c r="O123" s="15"/>
      <c r="P123" s="14"/>
      <c r="Q123" s="14"/>
      <c r="R123" s="15"/>
      <c r="S123" s="14"/>
      <c r="T123" s="16"/>
      <c r="U123" s="14"/>
      <c r="Z123" s="13"/>
      <c r="AA123" s="14"/>
      <c r="AB123" s="14"/>
      <c r="AC123" s="15"/>
      <c r="AD123" s="14"/>
      <c r="AE123" s="15"/>
      <c r="AF123" s="14"/>
      <c r="AG123" s="15"/>
      <c r="AH123" s="15"/>
      <c r="AI123" s="14"/>
      <c r="AJ123" s="15"/>
      <c r="AK123" s="14"/>
      <c r="AL123" s="15"/>
      <c r="AM123" s="14"/>
      <c r="AN123" s="15"/>
      <c r="AO123" s="15"/>
      <c r="AP123" s="14"/>
      <c r="AQ123" s="15"/>
      <c r="AR123" s="14"/>
      <c r="AS123" s="16"/>
      <c r="AT123" s="14"/>
    </row>
    <row r="124" spans="1:46" ht="14.25">
      <c r="A124" s="13"/>
      <c r="B124" s="14"/>
      <c r="C124" s="14"/>
      <c r="D124" s="14"/>
      <c r="E124" s="14"/>
      <c r="F124" s="15"/>
      <c r="G124" s="14"/>
      <c r="H124" s="15"/>
      <c r="I124" s="15"/>
      <c r="J124" s="13"/>
      <c r="K124" s="14"/>
      <c r="L124" s="14"/>
      <c r="M124" s="15"/>
      <c r="N124" s="15"/>
      <c r="O124" s="15"/>
      <c r="P124" s="14"/>
      <c r="Q124" s="14"/>
      <c r="R124" s="15"/>
      <c r="S124" s="14"/>
      <c r="T124" s="16"/>
      <c r="U124" s="14"/>
      <c r="Z124" s="13"/>
      <c r="AA124" s="14"/>
      <c r="AB124" s="14"/>
      <c r="AC124" s="15"/>
      <c r="AD124" s="14"/>
      <c r="AE124" s="15"/>
      <c r="AF124" s="14"/>
      <c r="AG124" s="15"/>
      <c r="AH124" s="15"/>
      <c r="AI124" s="14"/>
      <c r="AJ124" s="15"/>
      <c r="AK124" s="14"/>
      <c r="AL124" s="15"/>
      <c r="AM124" s="14"/>
      <c r="AN124" s="15"/>
      <c r="AO124" s="15"/>
      <c r="AP124" s="14"/>
      <c r="AQ124" s="15"/>
      <c r="AR124" s="14"/>
      <c r="AS124" s="16"/>
      <c r="AT124" s="14"/>
    </row>
    <row r="125" spans="1:46" ht="14.25">
      <c r="A125" s="13"/>
      <c r="B125" s="14"/>
      <c r="C125" s="14"/>
      <c r="D125" s="14"/>
      <c r="E125" s="14"/>
      <c r="F125" s="15"/>
      <c r="G125" s="14"/>
      <c r="H125" s="15"/>
      <c r="I125" s="15"/>
      <c r="J125" s="13"/>
      <c r="K125" s="14"/>
      <c r="L125" s="14"/>
      <c r="M125" s="15"/>
      <c r="N125" s="15"/>
      <c r="O125" s="15"/>
      <c r="P125" s="14"/>
      <c r="Q125" s="14"/>
      <c r="R125" s="15"/>
      <c r="S125" s="14"/>
      <c r="T125" s="16"/>
      <c r="U125" s="14"/>
      <c r="Z125" s="17"/>
      <c r="AA125" s="18"/>
      <c r="AB125" s="18"/>
      <c r="AC125" s="19"/>
      <c r="AD125" s="18"/>
      <c r="AE125" s="19"/>
      <c r="AF125" s="18"/>
      <c r="AG125" s="19"/>
      <c r="AH125" s="19"/>
      <c r="AI125" s="18"/>
      <c r="AJ125" s="19"/>
      <c r="AK125" s="18"/>
      <c r="AL125" s="19"/>
      <c r="AM125" s="18"/>
      <c r="AN125" s="19"/>
      <c r="AO125" s="19"/>
      <c r="AP125" s="18"/>
      <c r="AQ125" s="19"/>
      <c r="AR125" s="18"/>
      <c r="AS125" s="20"/>
      <c r="AT125" s="18"/>
    </row>
    <row r="126" spans="1:21" ht="14.25">
      <c r="A126" s="13"/>
      <c r="B126" s="14"/>
      <c r="C126" s="14"/>
      <c r="D126" s="14"/>
      <c r="E126" s="14"/>
      <c r="F126" s="15"/>
      <c r="G126" s="14"/>
      <c r="H126" s="15"/>
      <c r="I126" s="15"/>
      <c r="J126" s="13"/>
      <c r="K126" s="14"/>
      <c r="L126" s="14"/>
      <c r="M126" s="15"/>
      <c r="N126" s="15"/>
      <c r="O126" s="15"/>
      <c r="P126" s="14"/>
      <c r="Q126" s="14"/>
      <c r="R126" s="15"/>
      <c r="S126" s="14"/>
      <c r="T126" s="16"/>
      <c r="U126" s="14"/>
    </row>
    <row r="127" spans="1:21" ht="14.25">
      <c r="A127" s="17"/>
      <c r="B127" s="14"/>
      <c r="C127" s="14"/>
      <c r="D127" s="14"/>
      <c r="E127" s="18"/>
      <c r="F127" s="19"/>
      <c r="G127" s="18"/>
      <c r="H127" s="19"/>
      <c r="I127" s="19"/>
      <c r="J127" s="13"/>
      <c r="K127" s="14"/>
      <c r="L127" s="14"/>
      <c r="M127" s="15"/>
      <c r="N127" s="14"/>
      <c r="O127" s="15"/>
      <c r="P127" s="14"/>
      <c r="Q127" s="18"/>
      <c r="R127" s="19"/>
      <c r="S127" s="18"/>
      <c r="T127" s="20"/>
      <c r="U127" s="18"/>
    </row>
    <row r="128" spans="1:16" ht="14.25">
      <c r="A128" s="13"/>
      <c r="B128" s="14"/>
      <c r="C128" s="14"/>
      <c r="D128" s="14"/>
      <c r="J128" s="17"/>
      <c r="K128" s="14"/>
      <c r="L128" s="18"/>
      <c r="M128" s="19"/>
      <c r="N128" s="18"/>
      <c r="O128" s="19"/>
      <c r="P128" s="14"/>
    </row>
    <row r="129" spans="1:29" ht="14.25">
      <c r="A129" s="13"/>
      <c r="B129" s="14"/>
      <c r="C129" s="14"/>
      <c r="D129" s="14"/>
      <c r="J129" s="13"/>
      <c r="K129" s="14"/>
      <c r="P129" s="14"/>
      <c r="AA129" s="30"/>
      <c r="AB129" s="31"/>
      <c r="AC129" s="31"/>
    </row>
    <row r="130" spans="1:29" ht="14.25">
      <c r="A130" s="17"/>
      <c r="B130" s="14"/>
      <c r="C130" s="14"/>
      <c r="D130" s="14"/>
      <c r="J130" s="13"/>
      <c r="K130" s="14"/>
      <c r="P130" s="14"/>
      <c r="Z130" s="34"/>
      <c r="AA130" s="32"/>
      <c r="AB130" s="33"/>
      <c r="AC130" s="33"/>
    </row>
    <row r="131" spans="1:29" ht="14.25">
      <c r="A131" s="22"/>
      <c r="B131" s="18"/>
      <c r="C131" s="18"/>
      <c r="D131" s="18"/>
      <c r="J131" s="17"/>
      <c r="K131" s="14"/>
      <c r="P131" s="18"/>
      <c r="Z131" s="34"/>
      <c r="AA131" s="34"/>
      <c r="AB131" s="35"/>
      <c r="AC131" s="35"/>
    </row>
    <row r="132" spans="1:29" ht="14.25">
      <c r="A132" s="22"/>
      <c r="B132" s="14"/>
      <c r="J132" s="22"/>
      <c r="K132" s="18"/>
      <c r="Z132" s="36"/>
      <c r="AA132" s="36"/>
      <c r="AB132" s="35"/>
      <c r="AC132" s="35"/>
    </row>
    <row r="133" spans="26:29" ht="14.25">
      <c r="Z133" s="36"/>
      <c r="AA133" s="36"/>
      <c r="AB133" s="35"/>
      <c r="AC133" s="35"/>
    </row>
    <row r="134" spans="27:29" ht="14.25">
      <c r="AA134" s="37"/>
      <c r="AB134" s="35"/>
      <c r="AC134" s="35"/>
    </row>
    <row r="135" spans="27:29" ht="14.25">
      <c r="AA135" s="34"/>
      <c r="AB135" s="35"/>
      <c r="AC135" s="35"/>
    </row>
    <row r="136" spans="27:29" ht="14.25">
      <c r="AA136" s="36"/>
      <c r="AB136" s="35"/>
      <c r="AC136" s="35"/>
    </row>
    <row r="137" spans="27:29" ht="14.25">
      <c r="AA137" s="36"/>
      <c r="AB137" s="35"/>
      <c r="AC137" s="35"/>
    </row>
    <row r="138" spans="26:29" ht="14.25">
      <c r="Z138" s="42"/>
      <c r="AA138" s="37"/>
      <c r="AB138" s="35"/>
      <c r="AC138" s="35"/>
    </row>
    <row r="139" spans="27:29" ht="14.25">
      <c r="AA139" s="34"/>
      <c r="AB139" s="35"/>
      <c r="AC139" s="35"/>
    </row>
    <row r="140" spans="27:29" ht="14.25">
      <c r="AA140" s="36"/>
      <c r="AB140" s="35"/>
      <c r="AC140" s="35"/>
    </row>
    <row r="141" spans="27:29" ht="14.25">
      <c r="AA141" s="36"/>
      <c r="AB141" s="35"/>
      <c r="AC141" s="35"/>
    </row>
    <row r="142" spans="27:31" ht="14.25">
      <c r="AA142" s="11"/>
      <c r="AB142" s="34"/>
      <c r="AC142" s="34"/>
      <c r="AD142" s="36"/>
      <c r="AE142" s="36"/>
    </row>
    <row r="143" spans="26:31" ht="14.25">
      <c r="Z143" s="13"/>
      <c r="AA143" s="14"/>
      <c r="AB143" s="14"/>
      <c r="AC143" s="15"/>
      <c r="AD143" s="15"/>
      <c r="AE143" s="15"/>
    </row>
    <row r="144" spans="26:31" ht="14.25">
      <c r="Z144" s="13"/>
      <c r="AA144" s="14"/>
      <c r="AB144" s="14"/>
      <c r="AC144" s="15"/>
      <c r="AD144" s="15"/>
      <c r="AE144" s="15"/>
    </row>
    <row r="145" spans="26:31" ht="14.25">
      <c r="Z145" s="13"/>
      <c r="AA145" s="14"/>
      <c r="AB145" s="14"/>
      <c r="AC145" s="15"/>
      <c r="AD145" s="15"/>
      <c r="AE145" s="15"/>
    </row>
    <row r="146" spans="26:31" ht="14.25">
      <c r="Z146" s="13"/>
      <c r="AA146" s="14"/>
      <c r="AB146" s="14"/>
      <c r="AC146" s="15"/>
      <c r="AD146" s="15"/>
      <c r="AE146" s="15"/>
    </row>
    <row r="147" spans="26:31" ht="14.25">
      <c r="Z147" s="13"/>
      <c r="AA147" s="14"/>
      <c r="AB147" s="14"/>
      <c r="AC147" s="15"/>
      <c r="AD147" s="15"/>
      <c r="AE147" s="15"/>
    </row>
    <row r="148" spans="26:31" ht="14.25">
      <c r="Z148" s="13"/>
      <c r="AA148" s="14"/>
      <c r="AB148" s="14"/>
      <c r="AC148" s="15"/>
      <c r="AD148" s="15"/>
      <c r="AE148" s="15"/>
    </row>
    <row r="149" spans="26:31" ht="14.25">
      <c r="Z149" s="13"/>
      <c r="AA149" s="14"/>
      <c r="AB149" s="14"/>
      <c r="AC149" s="15"/>
      <c r="AD149" s="15"/>
      <c r="AE149" s="15"/>
    </row>
    <row r="150" spans="26:31" ht="14.25">
      <c r="Z150" s="13"/>
      <c r="AA150" s="14"/>
      <c r="AB150" s="14"/>
      <c r="AC150" s="15"/>
      <c r="AD150" s="15"/>
      <c r="AE150" s="15"/>
    </row>
    <row r="151" spans="26:31" ht="14.25">
      <c r="Z151" s="13"/>
      <c r="AA151" s="14"/>
      <c r="AB151" s="14"/>
      <c r="AC151" s="15"/>
      <c r="AD151" s="15"/>
      <c r="AE151" s="15"/>
    </row>
    <row r="152" spans="26:31" ht="14.25">
      <c r="Z152" s="13"/>
      <c r="AA152" s="14"/>
      <c r="AB152" s="14"/>
      <c r="AC152" s="15"/>
      <c r="AD152" s="15"/>
      <c r="AE152" s="15"/>
    </row>
    <row r="153" spans="26:31" ht="14.25">
      <c r="Z153" s="13"/>
      <c r="AA153" s="14"/>
      <c r="AB153" s="14"/>
      <c r="AC153" s="15"/>
      <c r="AD153" s="14"/>
      <c r="AE153" s="15"/>
    </row>
    <row r="154" spans="26:31" ht="14.25">
      <c r="Z154" s="17"/>
      <c r="AA154" s="14"/>
      <c r="AB154" s="18"/>
      <c r="AC154" s="19"/>
      <c r="AD154" s="18"/>
      <c r="AE154" s="19"/>
    </row>
    <row r="155" spans="26:27" ht="14.25">
      <c r="Z155" s="13"/>
      <c r="AA155" s="14"/>
    </row>
    <row r="156" spans="2:27" ht="14.25">
      <c r="B156" s="28"/>
      <c r="C156" s="28"/>
      <c r="D156" s="29"/>
      <c r="E156" s="29"/>
      <c r="F156" s="29"/>
      <c r="Z156" s="13"/>
      <c r="AA156" s="14"/>
    </row>
    <row r="157" spans="1:27" ht="14.25">
      <c r="A157" s="26"/>
      <c r="B157" s="27"/>
      <c r="C157" s="27"/>
      <c r="D157" s="27"/>
      <c r="E157" s="27"/>
      <c r="F157" s="27"/>
      <c r="Z157" s="17"/>
      <c r="AA157" s="18"/>
    </row>
    <row r="158" spans="1:6" ht="14.25">
      <c r="A158" s="26"/>
      <c r="B158" s="27"/>
      <c r="C158" s="27"/>
      <c r="D158" s="27"/>
      <c r="E158" s="27"/>
      <c r="F158" s="27"/>
    </row>
    <row r="159" spans="1:6" ht="14.25">
      <c r="A159" s="26"/>
      <c r="B159" s="27"/>
      <c r="C159" s="27"/>
      <c r="D159" s="27"/>
      <c r="E159" s="27"/>
      <c r="F159" s="27"/>
    </row>
    <row r="160" spans="1:6" ht="14.25">
      <c r="A160" s="26"/>
      <c r="B160" s="27"/>
      <c r="C160" s="27"/>
      <c r="D160" s="27"/>
      <c r="E160" s="27"/>
      <c r="F160" s="27"/>
    </row>
    <row r="161" spans="1:6" ht="14.25">
      <c r="A161" s="26"/>
      <c r="B161" s="27"/>
      <c r="C161" s="27"/>
      <c r="D161" s="27"/>
      <c r="E161" s="27"/>
      <c r="F161" s="27"/>
    </row>
    <row r="162" spans="1:6" ht="14.25">
      <c r="A162" s="26"/>
      <c r="B162" s="27"/>
      <c r="C162" s="27"/>
      <c r="D162" s="27"/>
      <c r="E162" s="27"/>
      <c r="F162" s="27"/>
    </row>
    <row r="163" spans="1:6" ht="14.25">
      <c r="A163" s="26"/>
      <c r="B163" s="27"/>
      <c r="C163" s="27"/>
      <c r="D163" s="27"/>
      <c r="E163" s="27"/>
      <c r="F163" s="27"/>
    </row>
    <row r="164" spans="1:6" ht="14.25">
      <c r="A164" s="26"/>
      <c r="B164" s="27"/>
      <c r="C164" s="27"/>
      <c r="D164" s="27"/>
      <c r="E164" s="27"/>
      <c r="F164" s="27"/>
    </row>
    <row r="165" spans="1:24" ht="14.25">
      <c r="A165" s="26"/>
      <c r="B165" s="27"/>
      <c r="C165" s="27"/>
      <c r="D165" s="27"/>
      <c r="E165" s="27"/>
      <c r="F165" s="27"/>
      <c r="U165" s="43"/>
      <c r="V165" s="46"/>
      <c r="W165" s="44"/>
      <c r="X165" s="45"/>
    </row>
    <row r="166" spans="1:24" ht="14.25">
      <c r="A166" s="26"/>
      <c r="B166" s="27"/>
      <c r="C166" s="27"/>
      <c r="D166" s="27"/>
      <c r="E166" s="27"/>
      <c r="F166" s="27"/>
      <c r="U166" s="47"/>
      <c r="V166" s="50"/>
      <c r="W166" s="48"/>
      <c r="X166" s="49"/>
    </row>
    <row r="167" spans="1:24" ht="14.25">
      <c r="A167" s="26"/>
      <c r="B167" s="27"/>
      <c r="C167" s="27"/>
      <c r="D167" s="27"/>
      <c r="E167" s="27"/>
      <c r="F167" s="27"/>
      <c r="U167" s="47"/>
      <c r="V167" s="50"/>
      <c r="W167" s="48"/>
      <c r="X167" s="49"/>
    </row>
    <row r="168" spans="1:24" ht="14.25">
      <c r="A168" s="26"/>
      <c r="B168" s="27"/>
      <c r="C168" s="27"/>
      <c r="D168" s="27"/>
      <c r="E168" s="27"/>
      <c r="F168" s="27"/>
      <c r="U168" s="43"/>
      <c r="V168" s="50"/>
      <c r="W168" s="48"/>
      <c r="X168" s="49"/>
    </row>
    <row r="169" spans="1:24" ht="14.25">
      <c r="A169" s="26"/>
      <c r="B169" s="27"/>
      <c r="C169" s="27"/>
      <c r="D169" s="27"/>
      <c r="E169" s="27"/>
      <c r="F169" s="27"/>
      <c r="U169" s="43"/>
      <c r="V169" s="50"/>
      <c r="W169" s="48"/>
      <c r="X169" s="49"/>
    </row>
    <row r="170" spans="1:24" ht="14.25">
      <c r="A170" s="26"/>
      <c r="B170" s="27"/>
      <c r="C170" s="27"/>
      <c r="D170" s="27"/>
      <c r="E170" s="27"/>
      <c r="F170" s="27"/>
      <c r="U170" s="47"/>
      <c r="V170" s="50"/>
      <c r="W170" s="48"/>
      <c r="X170" s="49"/>
    </row>
    <row r="171" spans="1:22" ht="14.25">
      <c r="A171" s="26"/>
      <c r="B171" s="27"/>
      <c r="C171" s="27"/>
      <c r="D171" s="27"/>
      <c r="E171" s="27"/>
      <c r="F171" s="27"/>
      <c r="U171" s="34"/>
      <c r="V171" s="50"/>
    </row>
    <row r="172" spans="1:22" ht="14.25">
      <c r="A172" s="26"/>
      <c r="B172" s="27"/>
      <c r="C172" s="27"/>
      <c r="D172" s="27"/>
      <c r="E172" s="27"/>
      <c r="F172" s="27"/>
      <c r="U172" s="34"/>
      <c r="V172" s="50"/>
    </row>
    <row r="173" spans="1:22" ht="14.25">
      <c r="A173" s="26"/>
      <c r="B173" s="27"/>
      <c r="C173" s="27"/>
      <c r="D173" s="27"/>
      <c r="E173" s="27"/>
      <c r="F173" s="27"/>
      <c r="U173" s="36"/>
      <c r="V173" s="50"/>
    </row>
    <row r="174" spans="1:22" ht="14.25">
      <c r="A174" s="26"/>
      <c r="B174" s="27"/>
      <c r="C174" s="27"/>
      <c r="D174" s="27"/>
      <c r="E174" s="27"/>
      <c r="F174" s="27"/>
      <c r="U174" s="36"/>
      <c r="V174" s="50"/>
    </row>
    <row r="175" spans="1:6" ht="14.25">
      <c r="A175" s="26"/>
      <c r="B175" s="27"/>
      <c r="C175" s="27"/>
      <c r="D175" s="27"/>
      <c r="E175" s="27"/>
      <c r="F175" s="27"/>
    </row>
    <row r="176" spans="1:6" ht="14.25">
      <c r="A176" s="26"/>
      <c r="B176" s="27"/>
      <c r="C176" s="27"/>
      <c r="D176" s="27"/>
      <c r="E176" s="27"/>
      <c r="F176" s="27"/>
    </row>
    <row r="177" spans="1:6" ht="14.25">
      <c r="A177" s="26"/>
      <c r="B177" s="27"/>
      <c r="C177" s="27"/>
      <c r="D177" s="27"/>
      <c r="E177" s="27"/>
      <c r="F177" s="27"/>
    </row>
    <row r="178" spans="1:6" ht="14.25">
      <c r="A178" s="26"/>
      <c r="B178" s="27"/>
      <c r="C178" s="27"/>
      <c r="D178" s="27"/>
      <c r="E178" s="27"/>
      <c r="F178" s="27"/>
    </row>
    <row r="179" spans="1:6" ht="14.25">
      <c r="A179" s="26"/>
      <c r="B179" s="27"/>
      <c r="C179" s="27"/>
      <c r="D179" s="27"/>
      <c r="E179" s="27"/>
      <c r="F179" s="27"/>
    </row>
    <row r="180" spans="1:6" ht="14.25">
      <c r="A180" s="26"/>
      <c r="B180" s="27"/>
      <c r="C180" s="27"/>
      <c r="D180" s="27"/>
      <c r="E180" s="27"/>
      <c r="F180" s="27"/>
    </row>
    <row r="181" spans="1:6" ht="14.25">
      <c r="A181" s="26"/>
      <c r="B181" s="27"/>
      <c r="C181" s="27"/>
      <c r="D181" s="27"/>
      <c r="E181" s="27"/>
      <c r="F181" s="27"/>
    </row>
    <row r="182" spans="1:6" ht="14.25">
      <c r="A182" s="26"/>
      <c r="B182" s="27"/>
      <c r="C182" s="27"/>
      <c r="D182" s="27"/>
      <c r="E182" s="27"/>
      <c r="F182" s="27"/>
    </row>
    <row r="185" spans="1:16" ht="14.2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</row>
    <row r="186" spans="1:16" ht="14.2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</row>
    <row r="187" spans="1:16" ht="14.2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</row>
    <row r="188" spans="1:16" ht="14.2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</row>
    <row r="189" spans="1:16" ht="14.2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</row>
    <row r="190" spans="1:16" ht="14.25">
      <c r="A190" s="117"/>
      <c r="B190" s="33"/>
      <c r="C190" s="33"/>
      <c r="D190" s="33"/>
      <c r="E190" s="33"/>
      <c r="F190" s="74"/>
      <c r="G190" s="74"/>
      <c r="H190" s="74"/>
      <c r="I190" s="33"/>
      <c r="J190" s="74"/>
      <c r="K190" s="74"/>
      <c r="L190" s="74"/>
      <c r="M190" s="74"/>
      <c r="N190" s="74"/>
      <c r="O190" s="74"/>
      <c r="P190" s="74"/>
    </row>
    <row r="191" spans="1:16" ht="14.25">
      <c r="A191" s="117"/>
      <c r="B191" s="33"/>
      <c r="C191" s="33"/>
      <c r="D191" s="33"/>
      <c r="E191" s="33"/>
      <c r="F191" s="74"/>
      <c r="G191" s="74"/>
      <c r="H191" s="74"/>
      <c r="I191" s="33"/>
      <c r="J191" s="74"/>
      <c r="K191" s="74"/>
      <c r="L191" s="74"/>
      <c r="M191" s="74"/>
      <c r="N191" s="74"/>
      <c r="O191" s="74"/>
      <c r="P191" s="74"/>
    </row>
    <row r="192" spans="1:16" ht="14.25">
      <c r="A192" s="83"/>
      <c r="B192" s="35"/>
      <c r="C192" s="35"/>
      <c r="D192" s="35"/>
      <c r="E192" s="35"/>
      <c r="F192" s="171"/>
      <c r="G192" s="171"/>
      <c r="H192" s="171"/>
      <c r="I192" s="35"/>
      <c r="J192" s="171"/>
      <c r="K192" s="74"/>
      <c r="L192" s="74"/>
      <c r="M192" s="74"/>
      <c r="N192" s="74"/>
      <c r="O192" s="74"/>
      <c r="P192" s="74"/>
    </row>
    <row r="193" spans="1:16" ht="14.25">
      <c r="A193" s="84"/>
      <c r="B193" s="35"/>
      <c r="C193" s="35"/>
      <c r="D193" s="35"/>
      <c r="E193" s="35"/>
      <c r="F193" s="74"/>
      <c r="G193" s="74"/>
      <c r="H193" s="74"/>
      <c r="I193" s="35"/>
      <c r="J193" s="74"/>
      <c r="K193" s="74"/>
      <c r="L193" s="74"/>
      <c r="M193" s="74"/>
      <c r="N193" s="74"/>
      <c r="O193" s="74"/>
      <c r="P193" s="74"/>
    </row>
    <row r="194" spans="1:16" ht="14.25">
      <c r="A194" s="84"/>
      <c r="B194" s="35"/>
      <c r="C194" s="35"/>
      <c r="D194" s="35"/>
      <c r="E194" s="35"/>
      <c r="F194" s="74"/>
      <c r="G194" s="74"/>
      <c r="H194" s="74"/>
      <c r="I194" s="35"/>
      <c r="J194" s="74"/>
      <c r="K194" s="74"/>
      <c r="L194" s="74"/>
      <c r="M194" s="74"/>
      <c r="N194" s="74"/>
      <c r="O194" s="74"/>
      <c r="P194" s="74"/>
    </row>
    <row r="195" spans="1:16" ht="14.25">
      <c r="A195" s="117"/>
      <c r="B195" s="35"/>
      <c r="C195" s="35"/>
      <c r="D195" s="35"/>
      <c r="E195" s="35"/>
      <c r="F195" s="74"/>
      <c r="G195" s="74"/>
      <c r="H195" s="74"/>
      <c r="I195" s="35"/>
      <c r="J195" s="74"/>
      <c r="K195" s="74"/>
      <c r="L195" s="74"/>
      <c r="M195" s="74"/>
      <c r="N195" s="74"/>
      <c r="O195" s="74"/>
      <c r="P195" s="74"/>
    </row>
    <row r="196" spans="1:16" ht="14.25">
      <c r="A196" s="83"/>
      <c r="B196" s="35"/>
      <c r="C196" s="35"/>
      <c r="D196" s="35"/>
      <c r="E196" s="35"/>
      <c r="F196" s="171"/>
      <c r="G196" s="171"/>
      <c r="H196" s="171"/>
      <c r="I196" s="35"/>
      <c r="J196" s="171"/>
      <c r="K196" s="74"/>
      <c r="L196" s="74"/>
      <c r="M196" s="74"/>
      <c r="N196" s="74"/>
      <c r="O196" s="74"/>
      <c r="P196" s="74"/>
    </row>
    <row r="197" spans="1:16" ht="14.25">
      <c r="A197" s="84"/>
      <c r="B197" s="35"/>
      <c r="C197" s="35"/>
      <c r="D197" s="35"/>
      <c r="E197" s="35"/>
      <c r="F197" s="74"/>
      <c r="G197" s="74"/>
      <c r="H197" s="74"/>
      <c r="I197" s="35"/>
      <c r="J197" s="74"/>
      <c r="K197" s="74"/>
      <c r="L197" s="74"/>
      <c r="M197" s="74"/>
      <c r="N197" s="74"/>
      <c r="O197" s="74"/>
      <c r="P197" s="74"/>
    </row>
    <row r="198" spans="1:16" ht="14.25">
      <c r="A198" s="84"/>
      <c r="B198" s="35"/>
      <c r="C198" s="35"/>
      <c r="D198" s="35"/>
      <c r="E198" s="35"/>
      <c r="F198" s="74"/>
      <c r="G198" s="74"/>
      <c r="H198" s="74"/>
      <c r="I198" s="35"/>
      <c r="J198" s="74"/>
      <c r="K198" s="74"/>
      <c r="L198" s="74"/>
      <c r="M198" s="74"/>
      <c r="N198" s="74"/>
      <c r="O198" s="74"/>
      <c r="P198" s="74"/>
    </row>
    <row r="199" spans="1:16" ht="14.25">
      <c r="A199" s="117"/>
      <c r="B199" s="35"/>
      <c r="C199" s="35"/>
      <c r="D199" s="35"/>
      <c r="E199" s="35"/>
      <c r="F199" s="74"/>
      <c r="G199" s="74"/>
      <c r="H199" s="74"/>
      <c r="I199" s="35"/>
      <c r="J199" s="74"/>
      <c r="K199" s="74"/>
      <c r="L199" s="74"/>
      <c r="M199" s="74"/>
      <c r="N199" s="74"/>
      <c r="O199" s="74"/>
      <c r="P199" s="74"/>
    </row>
    <row r="200" spans="1:16" ht="14.25">
      <c r="A200" s="83"/>
      <c r="B200" s="35"/>
      <c r="C200" s="35"/>
      <c r="D200" s="35"/>
      <c r="E200" s="35"/>
      <c r="F200" s="171"/>
      <c r="G200" s="171"/>
      <c r="H200" s="171"/>
      <c r="I200" s="35"/>
      <c r="J200" s="171"/>
      <c r="K200" s="74"/>
      <c r="L200" s="74"/>
      <c r="M200" s="74"/>
      <c r="N200" s="74"/>
      <c r="O200" s="74"/>
      <c r="P200" s="74"/>
    </row>
    <row r="201" spans="1:16" ht="14.25">
      <c r="A201" s="84"/>
      <c r="B201" s="35"/>
      <c r="C201" s="35"/>
      <c r="D201" s="35"/>
      <c r="E201" s="35"/>
      <c r="F201" s="74"/>
      <c r="G201" s="74"/>
      <c r="H201" s="74"/>
      <c r="I201" s="35"/>
      <c r="J201" s="74"/>
      <c r="K201" s="74"/>
      <c r="L201" s="74"/>
      <c r="M201" s="74"/>
      <c r="N201" s="74"/>
      <c r="O201" s="74"/>
      <c r="P201" s="74"/>
    </row>
    <row r="202" spans="1:16" ht="14.25">
      <c r="A202" s="84"/>
      <c r="B202" s="35"/>
      <c r="C202" s="35"/>
      <c r="D202" s="35"/>
      <c r="E202" s="35"/>
      <c r="F202" s="74"/>
      <c r="G202" s="74"/>
      <c r="H202" s="74"/>
      <c r="I202" s="35"/>
      <c r="J202" s="74"/>
      <c r="K202" s="74"/>
      <c r="L202" s="74"/>
      <c r="M202" s="74"/>
      <c r="N202" s="74"/>
      <c r="O202" s="74"/>
      <c r="P202" s="74"/>
    </row>
    <row r="203" spans="1:16" ht="14.25">
      <c r="A203" s="117"/>
      <c r="B203" s="35"/>
      <c r="C203" s="35"/>
      <c r="D203" s="35"/>
      <c r="E203" s="35"/>
      <c r="F203" s="74"/>
      <c r="G203" s="74"/>
      <c r="H203" s="74"/>
      <c r="I203" s="35"/>
      <c r="J203" s="74"/>
      <c r="K203" s="74"/>
      <c r="L203" s="74"/>
      <c r="M203" s="74"/>
      <c r="N203" s="74"/>
      <c r="O203" s="74"/>
      <c r="P203" s="74"/>
    </row>
    <row r="204" spans="1:16" ht="14.25">
      <c r="A204" s="83"/>
      <c r="B204" s="35"/>
      <c r="C204" s="35"/>
      <c r="D204" s="35"/>
      <c r="E204" s="35"/>
      <c r="F204" s="171"/>
      <c r="G204" s="171"/>
      <c r="H204" s="171"/>
      <c r="I204" s="35"/>
      <c r="J204" s="171"/>
      <c r="K204" s="74"/>
      <c r="L204" s="74"/>
      <c r="M204" s="74"/>
      <c r="N204" s="74"/>
      <c r="O204" s="74"/>
      <c r="P204" s="74"/>
    </row>
    <row r="205" spans="1:16" ht="14.25">
      <c r="A205" s="84"/>
      <c r="B205" s="35"/>
      <c r="C205" s="35"/>
      <c r="D205" s="35"/>
      <c r="E205" s="35"/>
      <c r="F205" s="74"/>
      <c r="G205" s="74"/>
      <c r="H205" s="74"/>
      <c r="I205" s="35"/>
      <c r="J205" s="74"/>
      <c r="K205" s="74"/>
      <c r="L205" s="74"/>
      <c r="M205" s="74"/>
      <c r="N205" s="74"/>
      <c r="O205" s="74"/>
      <c r="P205" s="74"/>
    </row>
    <row r="206" spans="1:16" ht="14.25">
      <c r="A206" s="84"/>
      <c r="B206" s="35"/>
      <c r="C206" s="35"/>
      <c r="D206" s="35"/>
      <c r="E206" s="35"/>
      <c r="F206" s="74"/>
      <c r="G206" s="74"/>
      <c r="H206" s="74"/>
      <c r="I206" s="35"/>
      <c r="J206" s="74"/>
      <c r="K206" s="74"/>
      <c r="L206" s="74"/>
      <c r="M206" s="74"/>
      <c r="N206" s="74"/>
      <c r="O206" s="74"/>
      <c r="P206" s="74"/>
    </row>
    <row r="207" spans="1:16" ht="14.25">
      <c r="A207" s="117"/>
      <c r="B207" s="35"/>
      <c r="C207" s="35"/>
      <c r="D207" s="35"/>
      <c r="E207" s="35"/>
      <c r="F207" s="74"/>
      <c r="G207" s="74"/>
      <c r="H207" s="74"/>
      <c r="I207" s="35"/>
      <c r="J207" s="74"/>
      <c r="K207" s="74"/>
      <c r="L207" s="74"/>
      <c r="M207" s="74"/>
      <c r="N207" s="74"/>
      <c r="O207" s="74"/>
      <c r="P207" s="74"/>
    </row>
    <row r="208" spans="1:16" ht="14.25">
      <c r="A208" s="83"/>
      <c r="B208" s="35"/>
      <c r="C208" s="35"/>
      <c r="D208" s="35"/>
      <c r="E208" s="35"/>
      <c r="F208" s="171"/>
      <c r="G208" s="171"/>
      <c r="H208" s="171"/>
      <c r="I208" s="35"/>
      <c r="J208" s="171"/>
      <c r="K208" s="74"/>
      <c r="L208" s="74"/>
      <c r="M208" s="74"/>
      <c r="N208" s="74"/>
      <c r="O208" s="74"/>
      <c r="P208" s="74"/>
    </row>
    <row r="209" spans="1:16" ht="14.25">
      <c r="A209" s="84"/>
      <c r="B209" s="35"/>
      <c r="C209" s="35"/>
      <c r="D209" s="35"/>
      <c r="E209" s="35"/>
      <c r="F209" s="74"/>
      <c r="G209" s="74"/>
      <c r="H209" s="74"/>
      <c r="I209" s="35"/>
      <c r="J209" s="74"/>
      <c r="K209" s="74"/>
      <c r="L209" s="74"/>
      <c r="M209" s="74"/>
      <c r="N209" s="74"/>
      <c r="O209" s="74"/>
      <c r="P209" s="74"/>
    </row>
    <row r="210" spans="1:16" ht="14.25">
      <c r="A210" s="84"/>
      <c r="B210" s="35"/>
      <c r="C210" s="35"/>
      <c r="D210" s="35"/>
      <c r="E210" s="35"/>
      <c r="F210" s="74"/>
      <c r="G210" s="74"/>
      <c r="H210" s="74"/>
      <c r="I210" s="35"/>
      <c r="J210" s="74"/>
      <c r="K210" s="74"/>
      <c r="L210" s="74"/>
      <c r="M210" s="74"/>
      <c r="N210" s="74"/>
      <c r="O210" s="74"/>
      <c r="P210" s="74"/>
    </row>
    <row r="211" spans="1:16" ht="14.25">
      <c r="A211" s="84"/>
      <c r="B211" s="35"/>
      <c r="C211" s="35"/>
      <c r="D211" s="35"/>
      <c r="E211" s="35"/>
      <c r="F211" s="74"/>
      <c r="G211" s="74"/>
      <c r="H211" s="74"/>
      <c r="I211" s="35"/>
      <c r="J211" s="74"/>
      <c r="K211" s="74"/>
      <c r="L211" s="74"/>
      <c r="M211" s="74"/>
      <c r="N211" s="74"/>
      <c r="O211" s="74"/>
      <c r="P211" s="74"/>
    </row>
    <row r="212" spans="1:16" ht="14.25">
      <c r="A212" s="172"/>
      <c r="B212" s="35"/>
      <c r="C212" s="35"/>
      <c r="D212" s="35"/>
      <c r="E212" s="35"/>
      <c r="F212" s="171"/>
      <c r="G212" s="171"/>
      <c r="H212" s="171"/>
      <c r="I212" s="35"/>
      <c r="J212" s="171"/>
      <c r="K212" s="74"/>
      <c r="L212" s="74"/>
      <c r="M212" s="74"/>
      <c r="N212" s="74"/>
      <c r="O212" s="74"/>
      <c r="P212" s="74"/>
    </row>
    <row r="213" spans="1:16" ht="14.25">
      <c r="A213" s="84"/>
      <c r="B213" s="35"/>
      <c r="C213" s="35"/>
      <c r="D213" s="35"/>
      <c r="E213" s="35"/>
      <c r="F213" s="171"/>
      <c r="G213" s="171"/>
      <c r="H213" s="171"/>
      <c r="I213" s="35"/>
      <c r="J213" s="171"/>
      <c r="K213" s="74"/>
      <c r="L213" s="74"/>
      <c r="M213" s="74"/>
      <c r="N213" s="74"/>
      <c r="O213" s="74"/>
      <c r="P213" s="74"/>
    </row>
    <row r="214" spans="1:16" ht="14.25">
      <c r="A214" s="84"/>
      <c r="B214" s="35"/>
      <c r="C214" s="35"/>
      <c r="D214" s="35"/>
      <c r="E214" s="35"/>
      <c r="F214" s="171"/>
      <c r="G214" s="171"/>
      <c r="H214" s="171"/>
      <c r="I214" s="35"/>
      <c r="J214" s="171"/>
      <c r="K214" s="74"/>
      <c r="L214" s="74"/>
      <c r="M214" s="74"/>
      <c r="N214" s="74"/>
      <c r="O214" s="74"/>
      <c r="P214" s="74"/>
    </row>
    <row r="215" spans="1:16" ht="14.25">
      <c r="A215" s="84"/>
      <c r="B215" s="35"/>
      <c r="C215" s="35"/>
      <c r="D215" s="35"/>
      <c r="E215" s="35"/>
      <c r="F215" s="171"/>
      <c r="G215" s="171"/>
      <c r="H215" s="171"/>
      <c r="I215" s="35"/>
      <c r="J215" s="171"/>
      <c r="K215" s="74"/>
      <c r="L215" s="74"/>
      <c r="M215" s="74"/>
      <c r="N215" s="74"/>
      <c r="O215" s="74"/>
      <c r="P215" s="74"/>
    </row>
    <row r="216" spans="1:16" ht="14.25">
      <c r="A216" s="74"/>
      <c r="B216" s="74"/>
      <c r="C216" s="74"/>
      <c r="D216" s="74"/>
      <c r="E216" s="74"/>
      <c r="F216" s="74"/>
      <c r="G216" s="74"/>
      <c r="H216" s="74"/>
      <c r="I216" s="35"/>
      <c r="J216" s="74"/>
      <c r="K216" s="74"/>
      <c r="L216" s="74"/>
      <c r="M216" s="74"/>
      <c r="N216" s="74"/>
      <c r="O216" s="74"/>
      <c r="P216" s="74"/>
    </row>
    <row r="217" spans="1:16" ht="14.25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</row>
    <row r="218" spans="1:16" ht="14.25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</row>
    <row r="219" spans="1:16" ht="14.25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</row>
    <row r="220" spans="1:16" ht="14.25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</row>
    <row r="221" spans="1:16" ht="14.25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</row>
    <row r="222" spans="1:16" ht="14.25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</row>
    <row r="223" spans="1:16" ht="14.25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</row>
    <row r="224" spans="1:16" ht="14.25">
      <c r="A224" s="38"/>
      <c r="B224" s="204"/>
      <c r="C224" s="204"/>
      <c r="D224" s="174"/>
      <c r="E224" s="205"/>
      <c r="F224" s="206"/>
      <c r="G224" s="74"/>
      <c r="H224" s="74"/>
      <c r="I224" s="74"/>
      <c r="J224" s="74"/>
      <c r="K224" s="74"/>
      <c r="L224" s="74"/>
      <c r="M224" s="74"/>
      <c r="N224" s="74"/>
      <c r="O224" s="74"/>
      <c r="P224" s="74"/>
    </row>
    <row r="225" spans="1:16" ht="14.25">
      <c r="A225" s="173"/>
      <c r="B225" s="74"/>
      <c r="C225" s="175"/>
      <c r="D225" s="175"/>
      <c r="E225" s="175"/>
      <c r="F225" s="175"/>
      <c r="G225" s="74"/>
      <c r="H225" s="74"/>
      <c r="I225" s="74"/>
      <c r="J225" s="74"/>
      <c r="K225" s="74"/>
      <c r="L225" s="74"/>
      <c r="M225" s="74"/>
      <c r="N225" s="74"/>
      <c r="O225" s="74"/>
      <c r="P225" s="74"/>
    </row>
    <row r="226" spans="1:16" ht="14.25">
      <c r="A226" s="6"/>
      <c r="B226" s="110"/>
      <c r="C226" s="110"/>
      <c r="D226" s="110"/>
      <c r="E226" s="74"/>
      <c r="F226" s="110"/>
      <c r="G226" s="74"/>
      <c r="H226" s="74"/>
      <c r="I226" s="74"/>
      <c r="J226" s="74"/>
      <c r="K226" s="74"/>
      <c r="L226" s="74"/>
      <c r="M226" s="74"/>
      <c r="N226" s="74"/>
      <c r="O226" s="74"/>
      <c r="P226" s="74"/>
    </row>
    <row r="227" spans="1:16" ht="14.25">
      <c r="A227" s="6"/>
      <c r="B227" s="110"/>
      <c r="C227" s="176"/>
      <c r="D227" s="176"/>
      <c r="E227" s="74"/>
      <c r="F227" s="176"/>
      <c r="G227" s="74"/>
      <c r="H227" s="74"/>
      <c r="I227" s="74"/>
      <c r="J227" s="74"/>
      <c r="K227" s="74"/>
      <c r="L227" s="74"/>
      <c r="M227" s="74"/>
      <c r="N227" s="74"/>
      <c r="O227" s="74"/>
      <c r="P227" s="74"/>
    </row>
    <row r="228" spans="1:16" ht="14.25">
      <c r="A228" s="174"/>
      <c r="B228" s="110"/>
      <c r="C228" s="176"/>
      <c r="D228" s="176"/>
      <c r="E228" s="74"/>
      <c r="F228" s="176"/>
      <c r="G228" s="74"/>
      <c r="H228" s="74"/>
      <c r="I228" s="74"/>
      <c r="J228" s="74"/>
      <c r="K228" s="74"/>
      <c r="L228" s="74"/>
      <c r="M228" s="74"/>
      <c r="N228" s="74"/>
      <c r="O228" s="74"/>
      <c r="P228" s="74"/>
    </row>
    <row r="229" spans="1:16" ht="14.25">
      <c r="A229" s="54"/>
      <c r="B229" s="110"/>
      <c r="C229" s="177"/>
      <c r="D229" s="177"/>
      <c r="E229" s="74"/>
      <c r="F229" s="111"/>
      <c r="G229" s="74"/>
      <c r="H229" s="74"/>
      <c r="I229" s="74"/>
      <c r="J229" s="74"/>
      <c r="K229" s="74"/>
      <c r="L229" s="74"/>
      <c r="M229" s="74"/>
      <c r="N229" s="74"/>
      <c r="O229" s="74"/>
      <c r="P229" s="74"/>
    </row>
    <row r="230" spans="1:16" ht="14.25">
      <c r="A230" s="54"/>
      <c r="B230" s="110"/>
      <c r="C230" s="177"/>
      <c r="D230" s="177"/>
      <c r="E230" s="74"/>
      <c r="F230" s="111"/>
      <c r="G230" s="74"/>
      <c r="H230" s="74"/>
      <c r="I230" s="74"/>
      <c r="J230" s="74"/>
      <c r="K230" s="74"/>
      <c r="L230" s="74"/>
      <c r="M230" s="74"/>
      <c r="N230" s="74"/>
      <c r="O230" s="74"/>
      <c r="P230" s="74"/>
    </row>
    <row r="231" spans="1:16" ht="14.25">
      <c r="A231" s="174"/>
      <c r="B231" s="110"/>
      <c r="C231" s="111"/>
      <c r="D231" s="111"/>
      <c r="E231" s="74"/>
      <c r="F231" s="111"/>
      <c r="G231" s="74"/>
      <c r="H231" s="74"/>
      <c r="I231" s="74"/>
      <c r="J231" s="74"/>
      <c r="K231" s="74"/>
      <c r="L231" s="74"/>
      <c r="M231" s="74"/>
      <c r="N231" s="74"/>
      <c r="O231" s="74"/>
      <c r="P231" s="74"/>
    </row>
    <row r="232" spans="1:16" ht="14.25">
      <c r="A232" s="74"/>
      <c r="B232" s="74"/>
      <c r="C232" s="74"/>
      <c r="D232" s="74"/>
      <c r="E232" s="74"/>
      <c r="F232" s="177"/>
      <c r="G232" s="74"/>
      <c r="H232" s="74"/>
      <c r="I232" s="74"/>
      <c r="J232" s="74"/>
      <c r="K232" s="74"/>
      <c r="L232" s="74"/>
      <c r="M232" s="74"/>
      <c r="N232" s="74"/>
      <c r="O232" s="74"/>
      <c r="P232" s="74"/>
    </row>
    <row r="233" spans="1:16" ht="14.25">
      <c r="A233" s="74"/>
      <c r="B233" s="74"/>
      <c r="C233" s="74"/>
      <c r="D233" s="74"/>
      <c r="E233" s="74"/>
      <c r="F233" s="177"/>
      <c r="G233" s="74"/>
      <c r="H233" s="74"/>
      <c r="I233" s="74"/>
      <c r="J233" s="74"/>
      <c r="K233" s="74"/>
      <c r="L233" s="74"/>
      <c r="M233" s="74"/>
      <c r="N233" s="74"/>
      <c r="O233" s="74"/>
      <c r="P233" s="74"/>
    </row>
    <row r="234" spans="1:16" ht="14.25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</row>
    <row r="235" spans="1:16" ht="14.25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</row>
    <row r="236" spans="1:16" ht="14.25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</row>
    <row r="237" spans="1:16" ht="14.25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</row>
    <row r="238" spans="1:16" ht="14.25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</row>
    <row r="239" spans="1:16" ht="14.25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</row>
    <row r="240" spans="1:16" ht="14.25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</row>
    <row r="241" spans="1:16" ht="14.25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</row>
    <row r="242" spans="1:16" ht="14.25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</row>
    <row r="243" spans="1:16" ht="14.25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</row>
    <row r="244" spans="1:16" ht="14.25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</row>
    <row r="245" spans="1:16" ht="14.25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</row>
    <row r="246" spans="1:16" ht="14.25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</row>
    <row r="247" spans="1:16" ht="14.25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178"/>
      <c r="M247" s="179"/>
      <c r="N247" s="74"/>
      <c r="O247" s="74"/>
      <c r="P247" s="74"/>
    </row>
    <row r="248" spans="1:16" ht="14.25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178"/>
      <c r="M248" s="180"/>
      <c r="N248" s="74"/>
      <c r="O248" s="74"/>
      <c r="P248" s="74"/>
    </row>
    <row r="249" spans="1:16" ht="14.25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181"/>
      <c r="M249" s="182"/>
      <c r="N249" s="74"/>
      <c r="O249" s="74"/>
      <c r="P249" s="74"/>
    </row>
    <row r="250" spans="1:16" ht="14.25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181"/>
      <c r="M250" s="183"/>
      <c r="N250" s="74"/>
      <c r="O250" s="74"/>
      <c r="P250" s="74"/>
    </row>
    <row r="251" spans="1:16" ht="14.25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181"/>
      <c r="M251" s="183"/>
      <c r="N251" s="74"/>
      <c r="O251" s="74"/>
      <c r="P251" s="74"/>
    </row>
    <row r="252" spans="1:16" ht="14.25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181"/>
      <c r="M252" s="182"/>
      <c r="N252" s="74"/>
      <c r="O252" s="74"/>
      <c r="P252" s="74"/>
    </row>
    <row r="253" spans="1:16" ht="14.25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181"/>
      <c r="M253" s="183"/>
      <c r="N253" s="74"/>
      <c r="O253" s="74"/>
      <c r="P253" s="74"/>
    </row>
    <row r="254" spans="1:16" ht="14.25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181"/>
      <c r="M254" s="183"/>
      <c r="N254" s="74"/>
      <c r="O254" s="74"/>
      <c r="P254" s="74"/>
    </row>
    <row r="255" spans="1:16" ht="14.25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184"/>
      <c r="M255" s="182"/>
      <c r="N255" s="74"/>
      <c r="O255" s="74"/>
      <c r="P255" s="74"/>
    </row>
    <row r="256" spans="1:16" ht="14.25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184"/>
      <c r="M256" s="182"/>
      <c r="N256" s="74"/>
      <c r="O256" s="74"/>
      <c r="P256" s="74"/>
    </row>
    <row r="257" spans="1:16" ht="14.25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184"/>
      <c r="M257" s="182"/>
      <c r="N257" s="74"/>
      <c r="O257" s="74"/>
      <c r="P257" s="74"/>
    </row>
    <row r="258" spans="1:16" ht="14.25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184"/>
      <c r="M258" s="182"/>
      <c r="N258" s="74"/>
      <c r="O258" s="74"/>
      <c r="P258" s="74"/>
    </row>
    <row r="259" spans="1:16" ht="14.25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184"/>
      <c r="M259" s="182"/>
      <c r="N259" s="74"/>
      <c r="O259" s="74"/>
      <c r="P259" s="74"/>
    </row>
    <row r="260" spans="1:16" ht="14.25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184"/>
      <c r="M260" s="182"/>
      <c r="N260" s="74"/>
      <c r="O260" s="74"/>
      <c r="P260" s="74"/>
    </row>
    <row r="261" spans="1:16" ht="14.25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</row>
    <row r="262" spans="1:16" ht="14.25">
      <c r="A262" s="38"/>
      <c r="B262" s="207"/>
      <c r="C262" s="207"/>
      <c r="D262" s="38"/>
      <c r="E262" s="207"/>
      <c r="F262" s="207"/>
      <c r="G262" s="38"/>
      <c r="H262" s="207"/>
      <c r="I262" s="207"/>
      <c r="J262" s="174"/>
      <c r="K262" s="207"/>
      <c r="L262" s="207"/>
      <c r="M262" s="174"/>
      <c r="N262" s="207"/>
      <c r="O262" s="207"/>
      <c r="P262" s="74"/>
    </row>
    <row r="263" spans="1:16" ht="14.25">
      <c r="A263" s="173"/>
      <c r="B263" s="185"/>
      <c r="C263" s="185"/>
      <c r="D263" s="173"/>
      <c r="E263" s="186"/>
      <c r="F263" s="74"/>
      <c r="G263" s="74"/>
      <c r="H263" s="187"/>
      <c r="I263" s="186"/>
      <c r="J263" s="188"/>
      <c r="K263" s="189"/>
      <c r="L263" s="175"/>
      <c r="M263" s="189"/>
      <c r="N263" s="186"/>
      <c r="O263" s="175"/>
      <c r="P263" s="74"/>
    </row>
    <row r="264" spans="1:16" ht="14.25">
      <c r="A264" s="6"/>
      <c r="B264" s="190"/>
      <c r="C264" s="191"/>
      <c r="D264" s="110"/>
      <c r="E264" s="110"/>
      <c r="F264" s="110"/>
      <c r="G264" s="6"/>
      <c r="H264" s="192"/>
      <c r="I264" s="192"/>
      <c r="J264" s="192"/>
      <c r="K264" s="192"/>
      <c r="L264" s="74"/>
      <c r="M264" s="189"/>
      <c r="N264" s="193"/>
      <c r="O264" s="110"/>
      <c r="P264" s="74"/>
    </row>
    <row r="265" spans="1:16" ht="14.25">
      <c r="A265" s="6"/>
      <c r="B265" s="190"/>
      <c r="C265" s="190"/>
      <c r="D265" s="176"/>
      <c r="E265" s="176"/>
      <c r="F265" s="176"/>
      <c r="G265" s="6"/>
      <c r="H265" s="192"/>
      <c r="I265" s="192"/>
      <c r="J265" s="192"/>
      <c r="K265" s="192"/>
      <c r="L265" s="74"/>
      <c r="M265" s="189"/>
      <c r="N265" s="193"/>
      <c r="O265" s="176"/>
      <c r="P265" s="74"/>
    </row>
    <row r="266" spans="1:16" ht="14.25">
      <c r="A266" s="194"/>
      <c r="B266" s="177"/>
      <c r="C266" s="177"/>
      <c r="D266" s="176"/>
      <c r="E266" s="176"/>
      <c r="F266" s="176"/>
      <c r="G266" s="194"/>
      <c r="H266" s="192"/>
      <c r="I266" s="192"/>
      <c r="J266" s="192"/>
      <c r="K266" s="192"/>
      <c r="L266" s="74"/>
      <c r="M266" s="189"/>
      <c r="N266" s="193"/>
      <c r="O266" s="176"/>
      <c r="P266" s="74"/>
    </row>
    <row r="267" spans="1:16" ht="14.25">
      <c r="A267" s="195"/>
      <c r="B267" s="110"/>
      <c r="C267" s="110"/>
      <c r="D267" s="177"/>
      <c r="E267" s="177"/>
      <c r="F267" s="177"/>
      <c r="G267" s="195"/>
      <c r="H267" s="192"/>
      <c r="I267" s="192"/>
      <c r="J267" s="192"/>
      <c r="K267" s="192"/>
      <c r="L267" s="74"/>
      <c r="M267" s="189"/>
      <c r="N267" s="193"/>
      <c r="O267" s="177"/>
      <c r="P267" s="74"/>
    </row>
    <row r="268" spans="1:16" ht="14.25">
      <c r="A268" s="54"/>
      <c r="B268" s="110"/>
      <c r="C268" s="110"/>
      <c r="D268" s="177"/>
      <c r="E268" s="177"/>
      <c r="F268" s="177"/>
      <c r="G268" s="54"/>
      <c r="H268" s="192"/>
      <c r="I268" s="192"/>
      <c r="J268" s="192"/>
      <c r="K268" s="192"/>
      <c r="L268" s="74"/>
      <c r="M268" s="189"/>
      <c r="N268" s="193"/>
      <c r="O268" s="177"/>
      <c r="P268" s="74"/>
    </row>
    <row r="269" spans="1:16" ht="14.25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</row>
    <row r="270" spans="1:16" ht="14.25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</row>
    <row r="271" spans="1:16" ht="14.25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</row>
    <row r="272" spans="1:16" ht="14.25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</row>
    <row r="273" spans="1:16" ht="14.25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</row>
    <row r="274" spans="1:16" ht="14.25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</row>
    <row r="275" spans="1:16" ht="14.25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</row>
    <row r="276" spans="1:16" ht="14.25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</row>
    <row r="277" spans="1:16" ht="14.25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</row>
    <row r="278" spans="1:16" ht="14.25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</row>
    <row r="279" spans="1:16" ht="14.25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</row>
    <row r="280" spans="1:16" ht="14.25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</row>
    <row r="281" spans="1:16" ht="14.25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</row>
    <row r="282" spans="1:16" ht="14.25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</row>
    <row r="283" spans="1:16" ht="14.25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</row>
    <row r="284" spans="1:16" ht="14.25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</row>
    <row r="285" spans="1:16" ht="14.25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</row>
    <row r="286" spans="1:16" ht="14.25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</row>
    <row r="287" spans="1:16" ht="14.2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</row>
    <row r="288" spans="1:16" ht="14.25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</row>
    <row r="289" spans="1:16" ht="14.25">
      <c r="A289" s="196"/>
      <c r="B289" s="197"/>
      <c r="C289" s="198"/>
      <c r="D289" s="197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</row>
    <row r="290" spans="1:16" ht="14.25">
      <c r="A290" s="196"/>
      <c r="B290" s="197"/>
      <c r="C290" s="198"/>
      <c r="D290" s="197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</row>
    <row r="291" spans="1:16" ht="14.25">
      <c r="A291" s="196"/>
      <c r="B291" s="197"/>
      <c r="C291" s="198"/>
      <c r="D291" s="197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</row>
    <row r="292" spans="1:16" ht="14.25">
      <c r="A292" s="196"/>
      <c r="B292" s="197"/>
      <c r="C292" s="198"/>
      <c r="D292" s="197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</row>
    <row r="293" spans="1:16" ht="14.25">
      <c r="A293" s="196"/>
      <c r="B293" s="197"/>
      <c r="C293" s="198"/>
      <c r="D293" s="197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</row>
    <row r="294" spans="1:16" ht="14.25">
      <c r="A294" s="196"/>
      <c r="B294" s="197"/>
      <c r="C294" s="198"/>
      <c r="D294" s="197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</row>
    <row r="295" spans="1:16" ht="14.25">
      <c r="A295" s="196"/>
      <c r="B295" s="197"/>
      <c r="C295" s="198"/>
      <c r="D295" s="197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</row>
    <row r="296" spans="1:16" ht="14.25">
      <c r="A296" s="196"/>
      <c r="B296" s="197"/>
      <c r="C296" s="198"/>
      <c r="D296" s="197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</row>
    <row r="297" spans="1:16" ht="14.25">
      <c r="A297" s="196"/>
      <c r="B297" s="197"/>
      <c r="C297" s="198"/>
      <c r="D297" s="197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</row>
    <row r="298" spans="1:16" ht="14.25">
      <c r="A298" s="196"/>
      <c r="B298" s="197"/>
      <c r="C298" s="198"/>
      <c r="D298" s="197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</row>
    <row r="299" spans="1:16" ht="14.25">
      <c r="A299" s="196"/>
      <c r="B299" s="197"/>
      <c r="C299" s="198"/>
      <c r="D299" s="197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</row>
    <row r="300" spans="1:16" ht="14.25">
      <c r="A300" s="196"/>
      <c r="B300" s="197"/>
      <c r="C300" s="198"/>
      <c r="D300" s="197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</row>
    <row r="301" spans="1:16" ht="14.25">
      <c r="A301" s="196"/>
      <c r="B301" s="197"/>
      <c r="C301" s="198"/>
      <c r="D301" s="197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</row>
    <row r="302" spans="1:16" ht="14.25">
      <c r="A302" s="196"/>
      <c r="B302" s="197"/>
      <c r="C302" s="198"/>
      <c r="D302" s="197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</row>
    <row r="303" spans="1:16" ht="14.25">
      <c r="A303" s="196"/>
      <c r="B303" s="197"/>
      <c r="C303" s="198"/>
      <c r="D303" s="197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</row>
    <row r="304" spans="1:16" ht="14.25">
      <c r="A304" s="196"/>
      <c r="B304" s="197"/>
      <c r="C304" s="198"/>
      <c r="D304" s="197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</row>
    <row r="305" spans="1:16" ht="14.25">
      <c r="A305" s="196"/>
      <c r="B305" s="197"/>
      <c r="C305" s="198"/>
      <c r="D305" s="197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</row>
    <row r="306" spans="1:16" ht="14.25">
      <c r="A306" s="196"/>
      <c r="B306" s="197"/>
      <c r="C306" s="198"/>
      <c r="D306" s="197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</row>
    <row r="307" spans="1:16" ht="14.25">
      <c r="A307" s="196"/>
      <c r="B307" s="197"/>
      <c r="C307" s="198"/>
      <c r="D307" s="197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</row>
    <row r="308" spans="1:16" ht="14.25">
      <c r="A308" s="196"/>
      <c r="B308" s="197"/>
      <c r="C308" s="198"/>
      <c r="D308" s="197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</row>
    <row r="309" spans="1:16" ht="14.25">
      <c r="A309" s="196"/>
      <c r="B309" s="197"/>
      <c r="C309" s="198"/>
      <c r="D309" s="197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</row>
    <row r="310" spans="1:16" ht="14.25">
      <c r="A310" s="196"/>
      <c r="B310" s="197"/>
      <c r="C310" s="198"/>
      <c r="D310" s="197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</row>
    <row r="311" spans="1:16" ht="14.25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</row>
    <row r="312" spans="1:16" ht="14.25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</row>
    <row r="313" spans="1:16" ht="14.25">
      <c r="A313" s="199"/>
      <c r="B313" s="200"/>
      <c r="C313" s="200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</row>
    <row r="314" spans="1:16" ht="14.25">
      <c r="A314" s="199"/>
      <c r="B314" s="200"/>
      <c r="C314" s="200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</row>
    <row r="315" spans="1:16" ht="14.25">
      <c r="A315" s="199"/>
      <c r="B315" s="200"/>
      <c r="C315" s="200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</row>
    <row r="316" spans="1:16" ht="14.25">
      <c r="A316" s="199"/>
      <c r="B316" s="200"/>
      <c r="C316" s="200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</row>
    <row r="317" spans="1:3" ht="14.25">
      <c r="A317" s="40"/>
      <c r="B317" s="39"/>
      <c r="C317" s="39"/>
    </row>
    <row r="318" spans="1:3" ht="14.25">
      <c r="A318" s="40"/>
      <c r="B318" s="39"/>
      <c r="C318" s="39"/>
    </row>
    <row r="319" spans="1:3" ht="14.25">
      <c r="A319" s="40"/>
      <c r="B319" s="39"/>
      <c r="C319" s="39"/>
    </row>
    <row r="320" spans="1:3" ht="14.25">
      <c r="A320" s="40"/>
      <c r="B320" s="39"/>
      <c r="C320" s="39"/>
    </row>
    <row r="321" spans="1:3" ht="14.25">
      <c r="A321" s="40"/>
      <c r="B321" s="39"/>
      <c r="C321" s="39"/>
    </row>
    <row r="322" spans="1:3" ht="14.25">
      <c r="A322" s="40"/>
      <c r="B322" s="39"/>
      <c r="C322" s="39"/>
    </row>
    <row r="323" spans="1:3" ht="14.25">
      <c r="A323" s="40"/>
      <c r="B323" s="39"/>
      <c r="C323" s="39"/>
    </row>
    <row r="324" spans="1:3" ht="14.25">
      <c r="A324" s="40"/>
      <c r="B324" s="39"/>
      <c r="C324" s="39"/>
    </row>
    <row r="325" spans="1:3" ht="14.25">
      <c r="A325" s="40"/>
      <c r="B325" s="39"/>
      <c r="C325" s="39"/>
    </row>
    <row r="326" spans="1:3" ht="14.25">
      <c r="A326" s="40"/>
      <c r="B326" s="39"/>
      <c r="C326" s="39"/>
    </row>
    <row r="327" spans="1:3" ht="14.25">
      <c r="A327" s="40"/>
      <c r="B327" s="39"/>
      <c r="C327" s="39"/>
    </row>
    <row r="328" spans="1:3" ht="14.25">
      <c r="A328" s="40"/>
      <c r="B328" s="39"/>
      <c r="C328" s="39"/>
    </row>
    <row r="329" spans="1:3" ht="14.25">
      <c r="A329" s="40"/>
      <c r="B329" s="39"/>
      <c r="C329" s="39"/>
    </row>
    <row r="330" spans="1:3" ht="14.25">
      <c r="A330" s="40"/>
      <c r="B330" s="39"/>
      <c r="C330" s="39"/>
    </row>
    <row r="331" spans="1:3" ht="14.25">
      <c r="A331" s="40"/>
      <c r="B331" s="39"/>
      <c r="C331" s="39"/>
    </row>
    <row r="332" spans="1:3" ht="14.25">
      <c r="A332" s="40"/>
      <c r="B332" s="39"/>
      <c r="C332" s="39"/>
    </row>
    <row r="333" spans="1:3" ht="14.25">
      <c r="A333" s="40"/>
      <c r="B333" s="39"/>
      <c r="C333" s="39"/>
    </row>
    <row r="334" spans="1:3" ht="14.25">
      <c r="A334" s="40"/>
      <c r="B334" s="39"/>
      <c r="C334" s="39"/>
    </row>
    <row r="335" spans="1:3" ht="14.25">
      <c r="A335" s="40"/>
      <c r="B335" s="39"/>
      <c r="C335" s="39"/>
    </row>
    <row r="336" spans="1:3" ht="14.25">
      <c r="A336" s="40"/>
      <c r="B336" s="39"/>
      <c r="C336" s="39"/>
    </row>
  </sheetData>
  <sheetProtection/>
  <mergeCells count="10">
    <mergeCell ref="Q106:U106"/>
    <mergeCell ref="Q107:Q108"/>
    <mergeCell ref="S107:U107"/>
    <mergeCell ref="B224:C224"/>
    <mergeCell ref="E224:F224"/>
    <mergeCell ref="B262:C262"/>
    <mergeCell ref="E262:F262"/>
    <mergeCell ref="H262:I262"/>
    <mergeCell ref="K262:L262"/>
    <mergeCell ref="N262:O262"/>
  </mergeCells>
  <hyperlinks>
    <hyperlink ref="E31" r:id="rId1" display="www.ons.gov.uk 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8"/>
  <sheetViews>
    <sheetView zoomScalePageLayoutView="0" workbookViewId="0" topLeftCell="A3">
      <selection activeCell="B20" sqref="B20:D25"/>
    </sheetView>
  </sheetViews>
  <sheetFormatPr defaultColWidth="9.00390625" defaultRowHeight="14.25"/>
  <cols>
    <col min="3" max="3" width="11.125" style="0" customWidth="1"/>
    <col min="4" max="4" width="10.875" style="0" customWidth="1"/>
    <col min="5" max="5" width="12.875" style="0" customWidth="1"/>
    <col min="6" max="6" width="26.00390625" style="0" customWidth="1"/>
  </cols>
  <sheetData>
    <row r="2" spans="2:6" ht="30">
      <c r="B2" s="147" t="s">
        <v>23</v>
      </c>
      <c r="C2" s="146" t="s">
        <v>65</v>
      </c>
      <c r="D2" s="148" t="s">
        <v>22</v>
      </c>
      <c r="E2" s="148" t="s">
        <v>20</v>
      </c>
      <c r="F2" s="148" t="s">
        <v>21</v>
      </c>
    </row>
    <row r="3" spans="2:6" ht="15">
      <c r="B3" s="95">
        <v>2006</v>
      </c>
      <c r="C3" s="96">
        <v>3.2</v>
      </c>
      <c r="D3" s="97">
        <v>2.5</v>
      </c>
      <c r="E3" s="97">
        <v>24803</v>
      </c>
      <c r="F3" s="96">
        <v>24803</v>
      </c>
    </row>
    <row r="4" spans="2:6" ht="15">
      <c r="B4" s="95">
        <v>2007</v>
      </c>
      <c r="C4" s="96">
        <v>4.3</v>
      </c>
      <c r="D4" s="97">
        <v>2.5</v>
      </c>
      <c r="E4" s="201">
        <f>E3*1.025</f>
        <v>25423.074999999997</v>
      </c>
      <c r="F4" s="98">
        <f>F3*1.043</f>
        <v>25869.529</v>
      </c>
    </row>
    <row r="5" spans="2:6" ht="15">
      <c r="B5" s="95">
        <v>2008</v>
      </c>
      <c r="C5" s="96">
        <v>4</v>
      </c>
      <c r="D5" s="97">
        <v>2.5</v>
      </c>
      <c r="E5" s="201">
        <f>E4*1.025</f>
        <v>26058.651874999996</v>
      </c>
      <c r="F5" s="98">
        <f>F4*1.04</f>
        <v>26904.31016</v>
      </c>
    </row>
    <row r="6" spans="2:6" ht="15">
      <c r="B6" s="95">
        <v>2009</v>
      </c>
      <c r="C6" s="96">
        <v>-0.5</v>
      </c>
      <c r="D6" s="97">
        <v>2</v>
      </c>
      <c r="E6" s="201">
        <f>E5*1.02</f>
        <v>26579.824912499997</v>
      </c>
      <c r="F6" s="98">
        <f>F5*0.995</f>
        <v>26769.7886092</v>
      </c>
    </row>
    <row r="7" spans="2:6" ht="15">
      <c r="B7" s="95">
        <v>2010</v>
      </c>
      <c r="C7" s="96">
        <v>4.6</v>
      </c>
      <c r="D7" s="97">
        <v>2</v>
      </c>
      <c r="E7" s="201">
        <f>E6*1.02</f>
        <v>27111.421410749997</v>
      </c>
      <c r="F7" s="98">
        <f>F6*1.046</f>
        <v>28001.198885223203</v>
      </c>
    </row>
    <row r="8" spans="2:6" ht="15">
      <c r="B8" s="95">
        <v>2011</v>
      </c>
      <c r="C8" s="96">
        <v>5.2</v>
      </c>
      <c r="D8" s="97">
        <v>0</v>
      </c>
      <c r="E8" s="201">
        <f>E7</f>
        <v>27111.421410749997</v>
      </c>
      <c r="F8" s="98">
        <f>F7*1.052</f>
        <v>29457.26122725481</v>
      </c>
    </row>
    <row r="9" spans="2:6" ht="15">
      <c r="B9" s="95">
        <v>2012</v>
      </c>
      <c r="C9" s="96">
        <v>3.2</v>
      </c>
      <c r="D9" s="97">
        <v>0</v>
      </c>
      <c r="E9" s="201">
        <f>E8</f>
        <v>27111.421410749997</v>
      </c>
      <c r="F9" s="98">
        <f>F8*1.033</f>
        <v>30429.350847754216</v>
      </c>
    </row>
    <row r="10" spans="2:6" ht="15">
      <c r="B10" s="95">
        <v>2013</v>
      </c>
      <c r="C10" s="96">
        <v>3</v>
      </c>
      <c r="D10" s="97">
        <v>1</v>
      </c>
      <c r="E10" s="201">
        <f>E9*1.01</f>
        <v>27382.535624857497</v>
      </c>
      <c r="F10" s="98">
        <f>F9*1.03</f>
        <v>31342.231373186845</v>
      </c>
    </row>
    <row r="11" ht="14.25">
      <c r="B11" s="149" t="s">
        <v>66</v>
      </c>
    </row>
    <row r="13" ht="14.25">
      <c r="B13" t="s">
        <v>24</v>
      </c>
    </row>
    <row r="20" spans="2:4" ht="45">
      <c r="B20" s="153" t="s">
        <v>23</v>
      </c>
      <c r="C20" s="153" t="s">
        <v>67</v>
      </c>
      <c r="D20" s="154" t="s">
        <v>68</v>
      </c>
    </row>
    <row r="21" spans="2:4" ht="15">
      <c r="B21" s="150">
        <v>2014</v>
      </c>
      <c r="C21" s="151">
        <v>2.8</v>
      </c>
      <c r="D21" s="151">
        <v>2.8</v>
      </c>
    </row>
    <row r="22" spans="2:4" ht="15">
      <c r="B22" s="150">
        <v>2015</v>
      </c>
      <c r="C22" s="151">
        <v>3</v>
      </c>
      <c r="D22" s="152">
        <f>(D21+100)*(1+(C22/100))-100</f>
        <v>5.884</v>
      </c>
    </row>
    <row r="23" spans="2:4" ht="15">
      <c r="B23" s="150">
        <v>2016</v>
      </c>
      <c r="C23" s="151">
        <v>3.2</v>
      </c>
      <c r="D23" s="152">
        <f>(D22+100)*(1+(C23/100))-100</f>
        <v>9.272288000000003</v>
      </c>
    </row>
    <row r="24" spans="2:4" ht="15">
      <c r="B24" s="150">
        <v>2017</v>
      </c>
      <c r="C24" s="151">
        <v>3.2</v>
      </c>
      <c r="D24" s="152">
        <f>(D23+100)*(1+(C24/100))-100</f>
        <v>12.769001216000007</v>
      </c>
    </row>
    <row r="25" spans="2:4" ht="15">
      <c r="B25" s="150">
        <v>2018</v>
      </c>
      <c r="C25" s="151">
        <v>3.3</v>
      </c>
      <c r="D25" s="152">
        <f>(D24+100)*(1+(C25/100))-100</f>
        <v>16.490378256127997</v>
      </c>
    </row>
    <row r="26" ht="14.25">
      <c r="B26" s="219" t="s">
        <v>80</v>
      </c>
    </row>
    <row r="28" ht="14.25">
      <c r="F28" s="7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50"/>
  <sheetViews>
    <sheetView zoomScalePageLayoutView="0" workbookViewId="0" topLeftCell="A35">
      <selection activeCell="G55" sqref="G55"/>
    </sheetView>
  </sheetViews>
  <sheetFormatPr defaultColWidth="9.00390625" defaultRowHeight="14.25"/>
  <cols>
    <col min="1" max="1" width="32.00390625" style="0" customWidth="1"/>
    <col min="22" max="22" width="9.375" style="0" bestFit="1" customWidth="1"/>
  </cols>
  <sheetData>
    <row r="1" spans="1:25" ht="14.25">
      <c r="A1" s="129" t="s">
        <v>13</v>
      </c>
      <c r="B1" s="130">
        <v>40940</v>
      </c>
      <c r="C1" s="130">
        <v>40969</v>
      </c>
      <c r="D1" s="130">
        <v>41000</v>
      </c>
      <c r="E1" s="130">
        <v>41030</v>
      </c>
      <c r="F1" s="130">
        <v>41061</v>
      </c>
      <c r="G1" s="130">
        <v>41091</v>
      </c>
      <c r="H1" s="130">
        <v>41122</v>
      </c>
      <c r="I1" s="130">
        <v>41153</v>
      </c>
      <c r="J1" s="159">
        <v>41183</v>
      </c>
      <c r="K1" s="159">
        <v>41214</v>
      </c>
      <c r="L1" s="159">
        <v>41244</v>
      </c>
      <c r="M1" s="159">
        <v>41275</v>
      </c>
      <c r="N1" s="159">
        <v>41306</v>
      </c>
      <c r="O1" s="159">
        <v>41334</v>
      </c>
      <c r="P1" s="159">
        <v>41365</v>
      </c>
      <c r="Q1" s="159">
        <v>41395</v>
      </c>
      <c r="R1" s="159">
        <v>41426</v>
      </c>
      <c r="S1" s="161">
        <v>41456</v>
      </c>
      <c r="T1" s="161">
        <v>41487</v>
      </c>
      <c r="U1" s="161">
        <v>41518</v>
      </c>
      <c r="V1" s="161">
        <v>41548</v>
      </c>
      <c r="W1" s="161">
        <v>41579</v>
      </c>
      <c r="X1" s="161">
        <v>41609</v>
      </c>
      <c r="Y1" s="161">
        <v>41640</v>
      </c>
    </row>
    <row r="2" spans="1:25" ht="14.25">
      <c r="A2" s="129" t="s">
        <v>14</v>
      </c>
      <c r="B2" s="131">
        <v>2.6</v>
      </c>
      <c r="C2" s="131">
        <v>2.6</v>
      </c>
      <c r="D2" s="131">
        <v>2</v>
      </c>
      <c r="E2" s="131">
        <v>2</v>
      </c>
      <c r="F2" s="131">
        <v>2</v>
      </c>
      <c r="G2" s="131">
        <v>2.5</v>
      </c>
      <c r="H2" s="131">
        <v>2.4</v>
      </c>
      <c r="I2" s="131">
        <v>2</v>
      </c>
      <c r="J2" s="131">
        <v>2</v>
      </c>
      <c r="K2" s="131">
        <v>2</v>
      </c>
      <c r="L2" s="131">
        <v>2</v>
      </c>
      <c r="M2" s="131">
        <v>2.5</v>
      </c>
      <c r="N2" s="131">
        <v>2.5</v>
      </c>
      <c r="O2" s="131">
        <v>2.5</v>
      </c>
      <c r="P2" s="131">
        <v>2</v>
      </c>
      <c r="Q2" s="131">
        <v>2</v>
      </c>
      <c r="R2" s="131">
        <v>2</v>
      </c>
      <c r="S2" s="166">
        <v>2</v>
      </c>
      <c r="T2" s="166">
        <v>2</v>
      </c>
      <c r="U2" s="166">
        <v>2</v>
      </c>
      <c r="V2" s="166">
        <v>2</v>
      </c>
      <c r="W2" s="166">
        <v>2</v>
      </c>
      <c r="X2" s="166">
        <v>2</v>
      </c>
      <c r="Y2" s="166">
        <v>2.4</v>
      </c>
    </row>
    <row r="3" spans="1:25" ht="14.25">
      <c r="A3" s="129" t="s">
        <v>3</v>
      </c>
      <c r="B3" s="131">
        <v>3</v>
      </c>
      <c r="C3" s="131">
        <v>3</v>
      </c>
      <c r="D3" s="131">
        <v>3</v>
      </c>
      <c r="E3" s="131">
        <v>3</v>
      </c>
      <c r="F3" s="131">
        <v>3</v>
      </c>
      <c r="G3" s="131">
        <v>3</v>
      </c>
      <c r="H3" s="131">
        <v>3</v>
      </c>
      <c r="I3" s="131">
        <v>3</v>
      </c>
      <c r="J3" s="131">
        <v>2.5</v>
      </c>
      <c r="K3" s="131">
        <v>2.5</v>
      </c>
      <c r="L3" s="131">
        <v>2.5</v>
      </c>
      <c r="M3" s="131">
        <v>3</v>
      </c>
      <c r="N3" s="160">
        <v>2.75</v>
      </c>
      <c r="O3" s="160">
        <v>2.75</v>
      </c>
      <c r="P3" s="160">
        <v>2.5</v>
      </c>
      <c r="Q3" s="160">
        <v>2.5</v>
      </c>
      <c r="R3" s="160">
        <v>2.5</v>
      </c>
      <c r="S3" s="166">
        <v>2.7</v>
      </c>
      <c r="T3" s="166">
        <v>2.6</v>
      </c>
      <c r="U3" s="166">
        <v>2.5</v>
      </c>
      <c r="V3" s="166">
        <v>2.4</v>
      </c>
      <c r="W3" s="166">
        <v>2.3</v>
      </c>
      <c r="X3" s="166">
        <v>2.5</v>
      </c>
      <c r="Y3" s="166">
        <v>2.8</v>
      </c>
    </row>
    <row r="4" spans="1:25" ht="14.25">
      <c r="A4" s="129" t="s">
        <v>4</v>
      </c>
      <c r="B4" s="131">
        <v>2</v>
      </c>
      <c r="C4" s="131">
        <v>2</v>
      </c>
      <c r="D4" s="131">
        <v>0</v>
      </c>
      <c r="E4" s="131">
        <v>0</v>
      </c>
      <c r="F4" s="131">
        <v>0</v>
      </c>
      <c r="G4" s="131">
        <v>1.5</v>
      </c>
      <c r="H4" s="131">
        <v>1.5</v>
      </c>
      <c r="I4" s="131">
        <v>1</v>
      </c>
      <c r="J4" s="131">
        <v>0</v>
      </c>
      <c r="K4" s="131">
        <v>0</v>
      </c>
      <c r="L4" s="131">
        <v>1</v>
      </c>
      <c r="M4" s="131">
        <v>2</v>
      </c>
      <c r="N4" s="160">
        <v>2</v>
      </c>
      <c r="O4" s="160">
        <v>1.7999999523162842</v>
      </c>
      <c r="P4" s="160">
        <v>1</v>
      </c>
      <c r="Q4" s="160">
        <v>1</v>
      </c>
      <c r="R4" s="160">
        <v>1</v>
      </c>
      <c r="S4" s="170">
        <v>2</v>
      </c>
      <c r="T4" s="170">
        <v>1.5</v>
      </c>
      <c r="U4" s="170">
        <v>1</v>
      </c>
      <c r="V4" s="170">
        <v>1</v>
      </c>
      <c r="W4" s="170">
        <v>1</v>
      </c>
      <c r="X4" s="170">
        <v>1.5</v>
      </c>
      <c r="Y4" s="170">
        <v>1.6</v>
      </c>
    </row>
    <row r="25" spans="1:14" ht="14.25">
      <c r="A25" s="140" t="s">
        <v>72</v>
      </c>
      <c r="C25" s="42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</row>
    <row r="28" spans="22:58" ht="14.25">
      <c r="V28" s="55"/>
      <c r="AH28" s="55"/>
      <c r="AT28" s="55"/>
      <c r="BF28" s="55"/>
    </row>
    <row r="29" spans="1:47" ht="14.25">
      <c r="A29" s="132"/>
      <c r="B29" s="161">
        <v>40269</v>
      </c>
      <c r="C29" s="161">
        <v>40299</v>
      </c>
      <c r="D29" s="161">
        <v>40330</v>
      </c>
      <c r="E29" s="162">
        <v>40360</v>
      </c>
      <c r="F29" s="162">
        <v>40391</v>
      </c>
      <c r="G29" s="163">
        <v>40422</v>
      </c>
      <c r="H29" s="163">
        <v>40452</v>
      </c>
      <c r="I29" s="163">
        <v>40483</v>
      </c>
      <c r="J29" s="163">
        <v>40513</v>
      </c>
      <c r="K29" s="163">
        <v>40544</v>
      </c>
      <c r="L29" s="163">
        <v>40575</v>
      </c>
      <c r="M29" s="163">
        <v>40603</v>
      </c>
      <c r="N29" s="163">
        <v>40634</v>
      </c>
      <c r="O29" s="163">
        <v>40664</v>
      </c>
      <c r="P29" s="163">
        <v>40695</v>
      </c>
      <c r="Q29" s="163">
        <v>40725</v>
      </c>
      <c r="R29" s="163">
        <v>40756</v>
      </c>
      <c r="S29" s="163">
        <v>40787</v>
      </c>
      <c r="T29" s="163">
        <v>40817</v>
      </c>
      <c r="U29" s="163">
        <v>40848</v>
      </c>
      <c r="V29" s="163">
        <v>40878</v>
      </c>
      <c r="W29" s="163">
        <v>40909</v>
      </c>
      <c r="X29" s="163">
        <v>40940</v>
      </c>
      <c r="Y29" s="163">
        <v>40969</v>
      </c>
      <c r="Z29" s="163">
        <v>41000</v>
      </c>
      <c r="AA29" s="163">
        <v>41030</v>
      </c>
      <c r="AB29" s="163">
        <v>41061</v>
      </c>
      <c r="AC29" s="163">
        <v>41091</v>
      </c>
      <c r="AD29" s="163">
        <v>41122</v>
      </c>
      <c r="AE29" s="163">
        <v>41153</v>
      </c>
      <c r="AF29" s="163">
        <v>41183</v>
      </c>
      <c r="AG29" s="163">
        <v>41214</v>
      </c>
      <c r="AH29" s="163">
        <v>41244</v>
      </c>
      <c r="AI29" s="163">
        <v>41275</v>
      </c>
      <c r="AJ29" s="161">
        <v>41306</v>
      </c>
      <c r="AK29" s="161">
        <v>41334</v>
      </c>
      <c r="AL29" s="161">
        <v>41365</v>
      </c>
      <c r="AM29" s="161">
        <v>41395</v>
      </c>
      <c r="AN29" s="161">
        <v>41426</v>
      </c>
      <c r="AO29" s="161">
        <v>41456</v>
      </c>
      <c r="AP29" s="161">
        <v>41487</v>
      </c>
      <c r="AQ29" s="161">
        <v>41518</v>
      </c>
      <c r="AR29" s="161">
        <v>41548</v>
      </c>
      <c r="AS29" s="161">
        <v>41579</v>
      </c>
      <c r="AT29" s="161">
        <v>41609</v>
      </c>
      <c r="AU29" s="161">
        <v>41640</v>
      </c>
    </row>
    <row r="30" spans="1:47" ht="14.25">
      <c r="A30" s="132" t="s">
        <v>8</v>
      </c>
      <c r="B30" s="164">
        <v>1</v>
      </c>
      <c r="C30" s="164">
        <v>1</v>
      </c>
      <c r="D30" s="164">
        <v>0.7</v>
      </c>
      <c r="E30" s="164">
        <v>0.5</v>
      </c>
      <c r="F30" s="164">
        <v>0.5</v>
      </c>
      <c r="G30" s="164">
        <v>0.4</v>
      </c>
      <c r="H30" s="164">
        <v>0.4</v>
      </c>
      <c r="I30" s="164">
        <v>0.4</v>
      </c>
      <c r="J30" s="164">
        <v>0.4</v>
      </c>
      <c r="K30" s="164">
        <v>0.4</v>
      </c>
      <c r="L30" s="164">
        <v>0.4</v>
      </c>
      <c r="M30" s="164">
        <v>0.4</v>
      </c>
      <c r="N30" s="164">
        <v>0.8</v>
      </c>
      <c r="O30" s="164">
        <v>0.5</v>
      </c>
      <c r="P30" s="164">
        <v>0.5</v>
      </c>
      <c r="Q30" s="164">
        <v>0</v>
      </c>
      <c r="R30" s="164">
        <v>0</v>
      </c>
      <c r="S30" s="164">
        <v>0</v>
      </c>
      <c r="T30" s="164">
        <v>0</v>
      </c>
      <c r="U30" s="164">
        <v>0</v>
      </c>
      <c r="V30" s="164">
        <v>0</v>
      </c>
      <c r="W30" s="165">
        <v>0</v>
      </c>
      <c r="X30" s="165">
        <v>0</v>
      </c>
      <c r="Y30" s="165">
        <v>0</v>
      </c>
      <c r="Z30" s="165">
        <v>0</v>
      </c>
      <c r="AA30" s="165">
        <v>0</v>
      </c>
      <c r="AB30" s="165">
        <v>0</v>
      </c>
      <c r="AC30" s="165">
        <v>0</v>
      </c>
      <c r="AD30" s="165">
        <v>0</v>
      </c>
      <c r="AE30" s="165">
        <v>0</v>
      </c>
      <c r="AF30" s="165">
        <v>0</v>
      </c>
      <c r="AG30" s="165">
        <v>0</v>
      </c>
      <c r="AH30" s="165">
        <v>0</v>
      </c>
      <c r="AI30" s="165">
        <v>0</v>
      </c>
      <c r="AJ30" s="166">
        <v>1</v>
      </c>
      <c r="AK30" s="166">
        <v>1</v>
      </c>
      <c r="AL30" s="166">
        <v>1</v>
      </c>
      <c r="AM30" s="166">
        <v>1</v>
      </c>
      <c r="AN30" s="166">
        <v>1</v>
      </c>
      <c r="AO30" s="166">
        <v>1</v>
      </c>
      <c r="AP30" s="166">
        <v>1</v>
      </c>
      <c r="AQ30" s="166">
        <v>1</v>
      </c>
      <c r="AR30" s="166">
        <v>1</v>
      </c>
      <c r="AS30" s="166">
        <v>1</v>
      </c>
      <c r="AT30" s="166">
        <v>1</v>
      </c>
      <c r="AU30" s="166">
        <v>1</v>
      </c>
    </row>
    <row r="31" spans="1:47" ht="14.25">
      <c r="A31" s="132" t="s">
        <v>9</v>
      </c>
      <c r="B31" s="164">
        <v>1</v>
      </c>
      <c r="C31" s="164">
        <v>1</v>
      </c>
      <c r="D31" s="164">
        <v>1</v>
      </c>
      <c r="E31" s="164">
        <v>1.3</v>
      </c>
      <c r="F31" s="164">
        <v>1.3</v>
      </c>
      <c r="G31" s="164">
        <v>1.5</v>
      </c>
      <c r="H31" s="164">
        <v>1.5</v>
      </c>
      <c r="I31" s="164">
        <v>1.5</v>
      </c>
      <c r="J31" s="164">
        <v>1.5</v>
      </c>
      <c r="K31" s="164">
        <v>2</v>
      </c>
      <c r="L31" s="164">
        <v>2</v>
      </c>
      <c r="M31" s="164">
        <v>2</v>
      </c>
      <c r="N31" s="164">
        <v>2.2</v>
      </c>
      <c r="O31" s="164">
        <v>2.2</v>
      </c>
      <c r="P31" s="164">
        <v>2.2</v>
      </c>
      <c r="Q31" s="164">
        <v>2.3</v>
      </c>
      <c r="R31" s="164">
        <v>2.3</v>
      </c>
      <c r="S31" s="164">
        <v>2.2</v>
      </c>
      <c r="T31" s="164">
        <v>2.3</v>
      </c>
      <c r="U31" s="164">
        <v>2.3</v>
      </c>
      <c r="V31" s="164">
        <v>2.3</v>
      </c>
      <c r="W31" s="167">
        <v>2.5</v>
      </c>
      <c r="X31" s="167">
        <v>2.5</v>
      </c>
      <c r="Y31" s="167">
        <v>2.5</v>
      </c>
      <c r="Z31" s="167">
        <v>2.5</v>
      </c>
      <c r="AA31" s="167">
        <v>2.5</v>
      </c>
      <c r="AB31" s="167">
        <v>2.5</v>
      </c>
      <c r="AC31" s="167">
        <v>2.5</v>
      </c>
      <c r="AD31" s="167">
        <v>2.5</v>
      </c>
      <c r="AE31" s="167">
        <v>2.5</v>
      </c>
      <c r="AF31" s="167">
        <v>2.5</v>
      </c>
      <c r="AG31" s="167">
        <v>2.5</v>
      </c>
      <c r="AH31" s="167">
        <v>2.5</v>
      </c>
      <c r="AI31" s="167">
        <v>2.200000047683716</v>
      </c>
      <c r="AJ31" s="166">
        <v>2</v>
      </c>
      <c r="AK31" s="166">
        <v>2</v>
      </c>
      <c r="AL31" s="166">
        <v>2</v>
      </c>
      <c r="AM31" s="166">
        <v>2</v>
      </c>
      <c r="AN31" s="166">
        <v>2</v>
      </c>
      <c r="AO31" s="166">
        <v>2</v>
      </c>
      <c r="AP31" s="166">
        <v>2</v>
      </c>
      <c r="AQ31" s="166">
        <v>2</v>
      </c>
      <c r="AR31" s="166">
        <v>2</v>
      </c>
      <c r="AS31" s="166">
        <v>2</v>
      </c>
      <c r="AT31" s="166">
        <v>2</v>
      </c>
      <c r="AU31" s="166">
        <v>2</v>
      </c>
    </row>
    <row r="32" spans="1:47" ht="14.25">
      <c r="A32" s="132" t="s">
        <v>10</v>
      </c>
      <c r="B32" s="164">
        <v>1</v>
      </c>
      <c r="C32" s="164">
        <v>1</v>
      </c>
      <c r="D32" s="164">
        <v>1</v>
      </c>
      <c r="E32" s="164">
        <v>1.2</v>
      </c>
      <c r="F32" s="164">
        <v>1.2</v>
      </c>
      <c r="G32" s="164">
        <v>1.3</v>
      </c>
      <c r="H32" s="164">
        <v>1.5</v>
      </c>
      <c r="I32" s="164">
        <v>1.5</v>
      </c>
      <c r="J32" s="164">
        <v>1.5</v>
      </c>
      <c r="K32" s="164">
        <v>2</v>
      </c>
      <c r="L32" s="164">
        <v>2</v>
      </c>
      <c r="M32" s="164">
        <v>2</v>
      </c>
      <c r="N32" s="164">
        <v>2</v>
      </c>
      <c r="O32" s="164">
        <v>2</v>
      </c>
      <c r="P32" s="164">
        <v>2</v>
      </c>
      <c r="Q32" s="164">
        <v>2.1</v>
      </c>
      <c r="R32" s="164">
        <v>2.1</v>
      </c>
      <c r="S32" s="164">
        <v>2</v>
      </c>
      <c r="T32" s="164">
        <v>2</v>
      </c>
      <c r="U32" s="164">
        <v>2</v>
      </c>
      <c r="V32" s="164">
        <v>2</v>
      </c>
      <c r="W32" s="167">
        <v>2.25</v>
      </c>
      <c r="X32" s="167">
        <v>2.25</v>
      </c>
      <c r="Y32" s="167">
        <v>2.25</v>
      </c>
      <c r="Z32" s="167">
        <v>2.25</v>
      </c>
      <c r="AA32" s="167">
        <v>2.25</v>
      </c>
      <c r="AB32" s="167">
        <v>2.25</v>
      </c>
      <c r="AC32" s="167">
        <v>2.25</v>
      </c>
      <c r="AD32" s="167">
        <v>2.299999952316284</v>
      </c>
      <c r="AE32" s="167">
        <v>2.299999952316284</v>
      </c>
      <c r="AF32" s="167">
        <v>2.0999999046325684</v>
      </c>
      <c r="AG32" s="167">
        <v>2.0999999046325684</v>
      </c>
      <c r="AH32" s="167">
        <v>2.0999999046325684</v>
      </c>
      <c r="AI32" s="167">
        <v>2</v>
      </c>
      <c r="AJ32" s="166">
        <v>2</v>
      </c>
      <c r="AK32" s="166">
        <v>2</v>
      </c>
      <c r="AL32" s="166">
        <v>2</v>
      </c>
      <c r="AM32" s="166">
        <v>2</v>
      </c>
      <c r="AN32" s="166">
        <v>2</v>
      </c>
      <c r="AO32" s="166">
        <v>2</v>
      </c>
      <c r="AP32" s="166">
        <v>2</v>
      </c>
      <c r="AQ32" s="166">
        <v>2</v>
      </c>
      <c r="AR32" s="166">
        <v>2</v>
      </c>
      <c r="AS32" s="166">
        <v>2</v>
      </c>
      <c r="AT32" s="166">
        <v>2</v>
      </c>
      <c r="AU32" s="166">
        <v>2</v>
      </c>
    </row>
    <row r="50" spans="1:5" ht="14.25">
      <c r="A50" s="140" t="s">
        <v>72</v>
      </c>
      <c r="B50" s="140"/>
      <c r="C50" s="141"/>
      <c r="D50" s="140"/>
      <c r="E50" s="14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112"/>
  <sheetViews>
    <sheetView zoomScalePageLayoutView="0" workbookViewId="0" topLeftCell="A1">
      <selection activeCell="D65" sqref="D65"/>
    </sheetView>
  </sheetViews>
  <sheetFormatPr defaultColWidth="9.00390625" defaultRowHeight="14.25"/>
  <cols>
    <col min="2" max="2" width="15.00390625" style="0" customWidth="1"/>
    <col min="3" max="3" width="14.375" style="0" customWidth="1"/>
    <col min="4" max="4" width="13.875" style="0" customWidth="1"/>
    <col min="5" max="5" width="21.25390625" style="0" customWidth="1"/>
  </cols>
  <sheetData>
    <row r="1" spans="1:31" ht="15">
      <c r="A1" s="124" t="s">
        <v>19</v>
      </c>
      <c r="B1" s="124"/>
      <c r="C1" s="124"/>
      <c r="D1" s="124"/>
      <c r="E1" s="74"/>
      <c r="F1" s="74"/>
      <c r="G1" s="74"/>
      <c r="H1" s="74"/>
      <c r="P1" s="61"/>
      <c r="Q1" s="99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</row>
    <row r="2" spans="1:31" ht="15">
      <c r="A2" s="124"/>
      <c r="B2" s="134" t="s">
        <v>5</v>
      </c>
      <c r="C2" s="135" t="s">
        <v>6</v>
      </c>
      <c r="D2" s="135" t="s">
        <v>7</v>
      </c>
      <c r="E2" s="83"/>
      <c r="F2" s="83"/>
      <c r="G2" s="83"/>
      <c r="H2" s="84"/>
      <c r="P2" s="61"/>
      <c r="Q2" s="100"/>
      <c r="R2" s="101"/>
      <c r="S2" s="101"/>
      <c r="T2" s="101"/>
      <c r="U2" s="101"/>
      <c r="V2" s="74"/>
      <c r="W2" s="74"/>
      <c r="X2" s="74"/>
      <c r="Y2" s="74"/>
      <c r="Z2" s="74"/>
      <c r="AA2" s="74"/>
      <c r="AB2" s="74"/>
      <c r="AC2" s="74"/>
      <c r="AD2" s="74"/>
      <c r="AE2" s="74"/>
    </row>
    <row r="3" spans="1:31" ht="15">
      <c r="A3" s="136">
        <v>39539</v>
      </c>
      <c r="B3" s="137">
        <v>4.5</v>
      </c>
      <c r="C3" s="137">
        <v>4.6</v>
      </c>
      <c r="D3" s="137">
        <v>3.9</v>
      </c>
      <c r="E3" s="81"/>
      <c r="F3" s="81"/>
      <c r="G3" s="81"/>
      <c r="H3" s="74"/>
      <c r="P3" s="62"/>
      <c r="Q3" s="64"/>
      <c r="R3" s="81"/>
      <c r="S3" s="81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</row>
    <row r="4" spans="1:31" ht="15">
      <c r="A4" s="136">
        <v>39569</v>
      </c>
      <c r="B4" s="137">
        <v>4.3</v>
      </c>
      <c r="C4" s="137">
        <v>4.6</v>
      </c>
      <c r="D4" s="137">
        <v>3.8</v>
      </c>
      <c r="E4" s="80"/>
      <c r="F4" s="80"/>
      <c r="G4" s="80"/>
      <c r="H4" s="9"/>
      <c r="I4" s="7"/>
      <c r="P4" s="59"/>
      <c r="Q4" s="6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</row>
    <row r="5" spans="1:31" ht="15">
      <c r="A5" s="136">
        <v>39600</v>
      </c>
      <c r="B5" s="137">
        <v>4.1</v>
      </c>
      <c r="C5" s="137">
        <v>4.4</v>
      </c>
      <c r="D5" s="137">
        <v>3.4</v>
      </c>
      <c r="E5" s="80"/>
      <c r="F5" s="80"/>
      <c r="G5" s="80"/>
      <c r="H5" s="9"/>
      <c r="I5" s="9"/>
      <c r="P5" s="59"/>
      <c r="Q5" s="64"/>
      <c r="R5" s="80"/>
      <c r="S5" s="80"/>
      <c r="T5" s="9"/>
      <c r="U5" s="9"/>
      <c r="V5" s="74"/>
      <c r="W5" s="74"/>
      <c r="X5" s="74"/>
      <c r="Y5" s="74"/>
      <c r="Z5" s="74"/>
      <c r="AA5" s="74"/>
      <c r="AB5" s="74"/>
      <c r="AC5" s="74"/>
      <c r="AD5" s="74"/>
      <c r="AE5" s="74"/>
    </row>
    <row r="6" spans="1:31" ht="15">
      <c r="A6" s="136">
        <v>39630</v>
      </c>
      <c r="B6" s="137">
        <v>3.7</v>
      </c>
      <c r="C6" s="137">
        <v>3.8</v>
      </c>
      <c r="D6" s="137">
        <v>3.4</v>
      </c>
      <c r="E6" s="87"/>
      <c r="F6" s="88"/>
      <c r="G6" s="71"/>
      <c r="H6" s="88"/>
      <c r="I6" s="10"/>
      <c r="P6" s="59"/>
      <c r="Q6" s="64"/>
      <c r="R6" s="80"/>
      <c r="S6" s="80"/>
      <c r="T6" s="9"/>
      <c r="U6" s="9"/>
      <c r="V6" s="74"/>
      <c r="W6" s="74"/>
      <c r="X6" s="74"/>
      <c r="Y6" s="74"/>
      <c r="Z6" s="74"/>
      <c r="AA6" s="74"/>
      <c r="AB6" s="74"/>
      <c r="AC6" s="74"/>
      <c r="AD6" s="74"/>
      <c r="AE6" s="74"/>
    </row>
    <row r="7" spans="1:44" ht="15">
      <c r="A7" s="136">
        <v>39661</v>
      </c>
      <c r="B7" s="137">
        <v>3.3</v>
      </c>
      <c r="C7" s="137">
        <v>3.3</v>
      </c>
      <c r="D7" s="137">
        <v>3.5</v>
      </c>
      <c r="E7" s="89"/>
      <c r="F7" s="80"/>
      <c r="G7" s="89"/>
      <c r="H7" s="80"/>
      <c r="I7" s="11"/>
      <c r="P7" s="59"/>
      <c r="Q7" s="64"/>
      <c r="R7" s="87"/>
      <c r="S7" s="88"/>
      <c r="T7" s="88"/>
      <c r="U7" s="88"/>
      <c r="V7" s="102"/>
      <c r="W7" s="103"/>
      <c r="X7" s="103"/>
      <c r="Y7" s="103"/>
      <c r="Z7" s="103"/>
      <c r="AA7" s="103"/>
      <c r="AB7" s="104"/>
      <c r="AC7" s="104"/>
      <c r="AD7" s="104"/>
      <c r="AE7" s="104"/>
      <c r="AF7" s="15"/>
      <c r="AG7" s="14"/>
      <c r="AH7" s="15"/>
      <c r="AI7" s="14"/>
      <c r="AJ7" s="15"/>
      <c r="AK7" s="14"/>
      <c r="AL7" s="15"/>
      <c r="AM7" s="15"/>
      <c r="AN7" s="14"/>
      <c r="AO7" s="15"/>
      <c r="AP7" s="14"/>
      <c r="AQ7" s="16"/>
      <c r="AR7" s="14"/>
    </row>
    <row r="8" spans="1:44" ht="15">
      <c r="A8" s="136">
        <v>39692</v>
      </c>
      <c r="B8" s="137">
        <v>3.2</v>
      </c>
      <c r="C8" s="137">
        <v>2.8</v>
      </c>
      <c r="D8" s="137">
        <v>3.8</v>
      </c>
      <c r="E8" s="90"/>
      <c r="F8" s="91"/>
      <c r="G8" s="90"/>
      <c r="H8" s="92"/>
      <c r="I8" s="12"/>
      <c r="P8" s="59"/>
      <c r="Q8" s="64"/>
      <c r="R8" s="89"/>
      <c r="S8" s="80"/>
      <c r="T8" s="80"/>
      <c r="U8" s="80"/>
      <c r="V8" s="102"/>
      <c r="W8" s="105"/>
      <c r="X8" s="103"/>
      <c r="Y8" s="103"/>
      <c r="Z8" s="103"/>
      <c r="AA8" s="74"/>
      <c r="AB8" s="106"/>
      <c r="AC8" s="65"/>
      <c r="AD8" s="65"/>
      <c r="AE8" s="82"/>
      <c r="AF8" s="15"/>
      <c r="AG8" s="14"/>
      <c r="AH8" s="15"/>
      <c r="AI8" s="14"/>
      <c r="AJ8" s="15"/>
      <c r="AK8" s="14"/>
      <c r="AL8" s="15"/>
      <c r="AM8" s="15"/>
      <c r="AN8" s="14"/>
      <c r="AO8" s="15"/>
      <c r="AP8" s="14"/>
      <c r="AQ8" s="16"/>
      <c r="AR8" s="14"/>
    </row>
    <row r="9" spans="1:44" ht="15">
      <c r="A9" s="136">
        <v>39722</v>
      </c>
      <c r="B9" s="137">
        <v>3.1</v>
      </c>
      <c r="C9" s="137">
        <v>2.8</v>
      </c>
      <c r="D9" s="137">
        <v>3.7</v>
      </c>
      <c r="E9" s="14"/>
      <c r="F9" s="21"/>
      <c r="G9" s="14"/>
      <c r="H9" s="15"/>
      <c r="I9" s="15"/>
      <c r="P9" s="59"/>
      <c r="Q9" s="64"/>
      <c r="R9" s="90"/>
      <c r="S9" s="91"/>
      <c r="T9" s="92"/>
      <c r="U9" s="92"/>
      <c r="V9" s="107"/>
      <c r="W9" s="105"/>
      <c r="X9" s="108"/>
      <c r="Y9" s="108"/>
      <c r="Z9" s="108"/>
      <c r="AA9" s="35"/>
      <c r="AB9" s="109"/>
      <c r="AC9" s="110"/>
      <c r="AD9" s="111"/>
      <c r="AE9" s="111"/>
      <c r="AF9" s="15"/>
      <c r="AG9" s="14"/>
      <c r="AH9" s="15"/>
      <c r="AI9" s="14"/>
      <c r="AJ9" s="15"/>
      <c r="AK9" s="14"/>
      <c r="AL9" s="15"/>
      <c r="AM9" s="15"/>
      <c r="AN9" s="14"/>
      <c r="AO9" s="15"/>
      <c r="AP9" s="14"/>
      <c r="AQ9" s="16"/>
      <c r="AR9" s="14"/>
    </row>
    <row r="10" spans="1:44" ht="15">
      <c r="A10" s="136">
        <v>39753</v>
      </c>
      <c r="B10" s="137">
        <v>2.8</v>
      </c>
      <c r="C10" s="137">
        <v>2.5</v>
      </c>
      <c r="D10" s="137">
        <v>3.7</v>
      </c>
      <c r="E10" s="14"/>
      <c r="F10" s="15"/>
      <c r="G10" s="14"/>
      <c r="H10" s="15"/>
      <c r="I10" s="15"/>
      <c r="P10" s="59"/>
      <c r="Q10" s="64"/>
      <c r="R10" s="81"/>
      <c r="S10" s="93"/>
      <c r="T10" s="82"/>
      <c r="U10" s="82"/>
      <c r="V10" s="112"/>
      <c r="W10" s="105"/>
      <c r="X10" s="105"/>
      <c r="Y10" s="108"/>
      <c r="Z10" s="108"/>
      <c r="AA10" s="35"/>
      <c r="AB10" s="105"/>
      <c r="AC10" s="65"/>
      <c r="AD10" s="106"/>
      <c r="AE10" s="82"/>
      <c r="AF10" s="15"/>
      <c r="AG10" s="14"/>
      <c r="AH10" s="15"/>
      <c r="AI10" s="14"/>
      <c r="AJ10" s="15"/>
      <c r="AK10" s="14"/>
      <c r="AL10" s="15"/>
      <c r="AM10" s="15"/>
      <c r="AN10" s="14"/>
      <c r="AO10" s="15"/>
      <c r="AP10" s="14"/>
      <c r="AQ10" s="16"/>
      <c r="AR10" s="14"/>
    </row>
    <row r="11" spans="1:44" ht="15">
      <c r="A11" s="136">
        <v>39783</v>
      </c>
      <c r="B11" s="137">
        <v>2.6</v>
      </c>
      <c r="C11" s="137">
        <v>2.5</v>
      </c>
      <c r="D11" s="137">
        <v>3.5</v>
      </c>
      <c r="E11" s="14"/>
      <c r="F11" s="15"/>
      <c r="G11" s="14"/>
      <c r="H11" s="15"/>
      <c r="I11" s="15"/>
      <c r="P11" s="59"/>
      <c r="Q11" s="64"/>
      <c r="R11" s="81"/>
      <c r="S11" s="82"/>
      <c r="T11" s="82"/>
      <c r="U11" s="82"/>
      <c r="V11" s="112"/>
      <c r="W11" s="105"/>
      <c r="X11" s="105"/>
      <c r="Y11" s="108"/>
      <c r="Z11" s="108"/>
      <c r="AA11" s="35"/>
      <c r="AB11" s="105"/>
      <c r="AC11" s="65"/>
      <c r="AD11" s="106"/>
      <c r="AE11" s="82"/>
      <c r="AF11" s="56"/>
      <c r="AG11" s="65"/>
      <c r="AH11" s="65"/>
      <c r="AI11" s="63"/>
      <c r="AJ11" s="15"/>
      <c r="AK11" s="14"/>
      <c r="AL11" s="15"/>
      <c r="AM11" s="15"/>
      <c r="AN11" s="14"/>
      <c r="AO11" s="15"/>
      <c r="AP11" s="14"/>
      <c r="AQ11" s="16"/>
      <c r="AR11" s="14"/>
    </row>
    <row r="12" spans="1:44" ht="15">
      <c r="A12" s="136">
        <v>39814</v>
      </c>
      <c r="B12" s="137">
        <v>1.2</v>
      </c>
      <c r="C12" s="137">
        <v>0.7</v>
      </c>
      <c r="D12" s="137">
        <v>3.3</v>
      </c>
      <c r="E12" s="14"/>
      <c r="F12" s="15"/>
      <c r="G12" s="14"/>
      <c r="H12" s="15"/>
      <c r="I12" s="15"/>
      <c r="P12" s="59"/>
      <c r="Q12" s="64"/>
      <c r="R12" s="81"/>
      <c r="S12" s="82"/>
      <c r="T12" s="82"/>
      <c r="U12" s="82"/>
      <c r="V12" s="102"/>
      <c r="W12" s="105"/>
      <c r="X12" s="105"/>
      <c r="Y12" s="108"/>
      <c r="Z12" s="108"/>
      <c r="AA12" s="35"/>
      <c r="AB12" s="105"/>
      <c r="AC12" s="65"/>
      <c r="AD12" s="106"/>
      <c r="AE12" s="82"/>
      <c r="AF12" s="56"/>
      <c r="AG12" s="65"/>
      <c r="AH12" s="65"/>
      <c r="AI12" s="63"/>
      <c r="AJ12" s="15"/>
      <c r="AK12" s="14"/>
      <c r="AL12" s="15"/>
      <c r="AM12" s="15"/>
      <c r="AN12" s="14"/>
      <c r="AO12" s="15"/>
      <c r="AP12" s="14"/>
      <c r="AQ12" s="16"/>
      <c r="AR12" s="14"/>
    </row>
    <row r="13" spans="1:44" ht="15">
      <c r="A13" s="136">
        <v>39845</v>
      </c>
      <c r="B13" s="137">
        <v>-1.4</v>
      </c>
      <c r="C13" s="137">
        <v>-2.5</v>
      </c>
      <c r="D13" s="137">
        <v>3.1</v>
      </c>
      <c r="E13" s="14"/>
      <c r="F13" s="15"/>
      <c r="G13" s="14"/>
      <c r="H13" s="15"/>
      <c r="I13" s="15"/>
      <c r="P13" s="59"/>
      <c r="Q13" s="64"/>
      <c r="R13" s="81"/>
      <c r="S13" s="82"/>
      <c r="T13" s="82"/>
      <c r="U13" s="82"/>
      <c r="V13" s="107"/>
      <c r="W13" s="105"/>
      <c r="X13" s="108"/>
      <c r="Y13" s="108"/>
      <c r="Z13" s="108"/>
      <c r="AA13" s="35"/>
      <c r="AB13" s="109"/>
      <c r="AC13" s="110"/>
      <c r="AD13" s="111"/>
      <c r="AE13" s="111"/>
      <c r="AF13" s="56"/>
      <c r="AG13" s="64"/>
      <c r="AH13" s="64"/>
      <c r="AI13" s="55"/>
      <c r="AJ13" s="15"/>
      <c r="AK13" s="14"/>
      <c r="AL13" s="15"/>
      <c r="AM13" s="15"/>
      <c r="AN13" s="14"/>
      <c r="AO13" s="15"/>
      <c r="AP13" s="14"/>
      <c r="AQ13" s="16"/>
      <c r="AR13" s="14"/>
    </row>
    <row r="14" spans="1:44" ht="15">
      <c r="A14" s="136">
        <v>39873</v>
      </c>
      <c r="B14" s="137">
        <v>-2.9</v>
      </c>
      <c r="C14" s="137">
        <v>-4.1</v>
      </c>
      <c r="D14" s="137">
        <v>2.8</v>
      </c>
      <c r="E14" s="14"/>
      <c r="F14" s="15"/>
      <c r="G14" s="14"/>
      <c r="H14" s="15"/>
      <c r="I14" s="15"/>
      <c r="P14" s="59"/>
      <c r="Q14" s="64"/>
      <c r="R14" s="81"/>
      <c r="S14" s="82"/>
      <c r="T14" s="82"/>
      <c r="U14" s="82"/>
      <c r="V14" s="112"/>
      <c r="W14" s="105"/>
      <c r="X14" s="105"/>
      <c r="Y14" s="108"/>
      <c r="Z14" s="108"/>
      <c r="AA14" s="35"/>
      <c r="AB14" s="105"/>
      <c r="AC14" s="65"/>
      <c r="AD14" s="106"/>
      <c r="AE14" s="82"/>
      <c r="AF14" s="56"/>
      <c r="AG14" s="64"/>
      <c r="AH14" s="64"/>
      <c r="AI14" s="55"/>
      <c r="AJ14" s="15"/>
      <c r="AK14" s="14"/>
      <c r="AL14" s="15"/>
      <c r="AM14" s="15"/>
      <c r="AN14" s="14"/>
      <c r="AO14" s="15"/>
      <c r="AP14" s="14"/>
      <c r="AQ14" s="16"/>
      <c r="AR14" s="14"/>
    </row>
    <row r="15" spans="1:44" ht="15">
      <c r="A15" s="136">
        <v>39904</v>
      </c>
      <c r="B15" s="137">
        <v>-2</v>
      </c>
      <c r="C15" s="137">
        <v>-3</v>
      </c>
      <c r="D15" s="137">
        <v>2.7</v>
      </c>
      <c r="E15" s="14"/>
      <c r="F15" s="15"/>
      <c r="G15" s="14"/>
      <c r="H15" s="15"/>
      <c r="I15" s="15"/>
      <c r="P15" s="59"/>
      <c r="Q15" s="64"/>
      <c r="R15" s="81"/>
      <c r="S15" s="82"/>
      <c r="T15" s="82"/>
      <c r="U15" s="82"/>
      <c r="V15" s="112"/>
      <c r="W15" s="105"/>
      <c r="X15" s="105"/>
      <c r="Y15" s="108"/>
      <c r="Z15" s="108"/>
      <c r="AA15" s="35"/>
      <c r="AB15" s="105"/>
      <c r="AC15" s="65"/>
      <c r="AD15" s="106"/>
      <c r="AE15" s="82"/>
      <c r="AF15" s="56"/>
      <c r="AG15" s="64"/>
      <c r="AH15" s="64"/>
      <c r="AI15" s="55"/>
      <c r="AJ15" s="15"/>
      <c r="AK15" s="14"/>
      <c r="AL15" s="15"/>
      <c r="AM15" s="15"/>
      <c r="AN15" s="14"/>
      <c r="AO15" s="15"/>
      <c r="AP15" s="14"/>
      <c r="AQ15" s="16"/>
      <c r="AR15" s="14"/>
    </row>
    <row r="16" spans="1:44" ht="15">
      <c r="A16" s="136">
        <v>39934</v>
      </c>
      <c r="B16" s="137">
        <v>0.1</v>
      </c>
      <c r="C16" s="137">
        <v>-0.4</v>
      </c>
      <c r="D16" s="137">
        <v>2.7</v>
      </c>
      <c r="E16" s="14"/>
      <c r="F16" s="15"/>
      <c r="G16" s="14"/>
      <c r="H16" s="15"/>
      <c r="I16" s="15"/>
      <c r="P16" s="59"/>
      <c r="Q16" s="64"/>
      <c r="R16" s="81"/>
      <c r="S16" s="82"/>
      <c r="T16" s="82"/>
      <c r="U16" s="82"/>
      <c r="V16" s="102"/>
      <c r="W16" s="105"/>
      <c r="X16" s="105"/>
      <c r="Y16" s="108"/>
      <c r="Z16" s="108"/>
      <c r="AA16" s="35"/>
      <c r="AB16" s="105"/>
      <c r="AC16" s="65"/>
      <c r="AD16" s="106"/>
      <c r="AE16" s="82"/>
      <c r="AF16" s="56"/>
      <c r="AG16" s="64"/>
      <c r="AH16" s="64"/>
      <c r="AI16" s="55"/>
      <c r="AJ16" s="15"/>
      <c r="AK16" s="14"/>
      <c r="AL16" s="15"/>
      <c r="AM16" s="15"/>
      <c r="AN16" s="14"/>
      <c r="AO16" s="15"/>
      <c r="AP16" s="14"/>
      <c r="AQ16" s="16"/>
      <c r="AR16" s="14"/>
    </row>
    <row r="17" spans="1:44" ht="15">
      <c r="A17" s="136">
        <v>39965</v>
      </c>
      <c r="B17" s="137">
        <v>1.2</v>
      </c>
      <c r="C17" s="137">
        <v>0.7</v>
      </c>
      <c r="D17" s="137">
        <v>3.3</v>
      </c>
      <c r="E17" s="14"/>
      <c r="F17" s="15"/>
      <c r="G17" s="14"/>
      <c r="H17" s="15"/>
      <c r="I17" s="15"/>
      <c r="P17" s="59"/>
      <c r="Q17" s="64"/>
      <c r="R17" s="81"/>
      <c r="S17" s="82"/>
      <c r="T17" s="82"/>
      <c r="U17" s="82"/>
      <c r="V17" s="107"/>
      <c r="W17" s="105"/>
      <c r="X17" s="105"/>
      <c r="Y17" s="108"/>
      <c r="Z17" s="108"/>
      <c r="AA17" s="35"/>
      <c r="AB17" s="105"/>
      <c r="AC17" s="65"/>
      <c r="AD17" s="106"/>
      <c r="AE17" s="82"/>
      <c r="AF17" s="56"/>
      <c r="AG17" s="65"/>
      <c r="AH17" s="65"/>
      <c r="AI17" s="63"/>
      <c r="AJ17" s="15"/>
      <c r="AK17" s="14"/>
      <c r="AL17" s="15"/>
      <c r="AM17" s="15"/>
      <c r="AN17" s="14"/>
      <c r="AO17" s="15"/>
      <c r="AP17" s="14"/>
      <c r="AQ17" s="16"/>
      <c r="AR17" s="14"/>
    </row>
    <row r="18" spans="1:44" ht="15">
      <c r="A18" s="136">
        <v>39995</v>
      </c>
      <c r="B18" s="137">
        <v>0.8</v>
      </c>
      <c r="C18" s="137">
        <v>0.1</v>
      </c>
      <c r="D18" s="137">
        <v>3.4</v>
      </c>
      <c r="E18" s="14"/>
      <c r="F18" s="15"/>
      <c r="G18" s="14"/>
      <c r="H18" s="15"/>
      <c r="I18" s="15"/>
      <c r="P18" s="59"/>
      <c r="Q18" s="64"/>
      <c r="R18" s="81"/>
      <c r="S18" s="82"/>
      <c r="T18" s="82"/>
      <c r="U18" s="82"/>
      <c r="V18" s="112"/>
      <c r="W18" s="105"/>
      <c r="X18" s="105"/>
      <c r="Y18" s="108"/>
      <c r="Z18" s="108"/>
      <c r="AA18" s="35"/>
      <c r="AB18" s="105"/>
      <c r="AC18" s="65"/>
      <c r="AD18" s="106"/>
      <c r="AE18" s="82"/>
      <c r="AF18" s="56"/>
      <c r="AG18" s="65"/>
      <c r="AH18" s="65"/>
      <c r="AI18" s="63"/>
      <c r="AJ18" s="15"/>
      <c r="AK18" s="14"/>
      <c r="AL18" s="15"/>
      <c r="AM18" s="15"/>
      <c r="AN18" s="14"/>
      <c r="AO18" s="15"/>
      <c r="AP18" s="14"/>
      <c r="AQ18" s="16"/>
      <c r="AR18" s="14"/>
    </row>
    <row r="19" spans="1:44" ht="15">
      <c r="A19" s="136">
        <v>40026</v>
      </c>
      <c r="B19" s="137">
        <v>0.8</v>
      </c>
      <c r="C19" s="137">
        <v>0</v>
      </c>
      <c r="D19" s="137">
        <v>3.6</v>
      </c>
      <c r="E19" s="14"/>
      <c r="F19" s="15"/>
      <c r="G19" s="14"/>
      <c r="H19" s="15"/>
      <c r="I19" s="15"/>
      <c r="P19" s="59"/>
      <c r="Q19" s="64"/>
      <c r="R19" s="81"/>
      <c r="S19" s="82"/>
      <c r="T19" s="82"/>
      <c r="U19" s="82"/>
      <c r="V19" s="112"/>
      <c r="W19" s="105"/>
      <c r="X19" s="105"/>
      <c r="Y19" s="108"/>
      <c r="Z19" s="108"/>
      <c r="AA19" s="35"/>
      <c r="AB19" s="105"/>
      <c r="AC19" s="65"/>
      <c r="AD19" s="106"/>
      <c r="AE19" s="82"/>
      <c r="AF19" s="56"/>
      <c r="AG19" s="65"/>
      <c r="AH19" s="65"/>
      <c r="AI19" s="63"/>
      <c r="AJ19" s="15"/>
      <c r="AK19" s="14"/>
      <c r="AL19" s="15"/>
      <c r="AM19" s="15"/>
      <c r="AN19" s="14"/>
      <c r="AO19" s="15"/>
      <c r="AP19" s="14"/>
      <c r="AQ19" s="16"/>
      <c r="AR19" s="14"/>
    </row>
    <row r="20" spans="1:44" ht="15">
      <c r="A20" s="136">
        <v>40057</v>
      </c>
      <c r="B20" s="137">
        <v>0.7</v>
      </c>
      <c r="C20" s="137">
        <v>-0.2</v>
      </c>
      <c r="D20" s="137">
        <v>3.5</v>
      </c>
      <c r="E20" s="14"/>
      <c r="F20" s="15"/>
      <c r="G20" s="14"/>
      <c r="H20" s="15"/>
      <c r="I20" s="15"/>
      <c r="P20" s="59"/>
      <c r="Q20" s="64"/>
      <c r="R20" s="81"/>
      <c r="S20" s="82"/>
      <c r="T20" s="82"/>
      <c r="U20" s="82"/>
      <c r="V20" s="102"/>
      <c r="W20" s="105"/>
      <c r="X20" s="105"/>
      <c r="Y20" s="108"/>
      <c r="Z20" s="108"/>
      <c r="AA20" s="35"/>
      <c r="AB20" s="105"/>
      <c r="AC20" s="65"/>
      <c r="AD20" s="106"/>
      <c r="AE20" s="82"/>
      <c r="AF20" s="56"/>
      <c r="AG20" s="65"/>
      <c r="AH20" s="65"/>
      <c r="AI20" s="63"/>
      <c r="AJ20" s="15"/>
      <c r="AK20" s="14"/>
      <c r="AL20" s="15"/>
      <c r="AM20" s="15"/>
      <c r="AN20" s="14"/>
      <c r="AO20" s="15"/>
      <c r="AP20" s="14"/>
      <c r="AQ20" s="16"/>
      <c r="AR20" s="14"/>
    </row>
    <row r="21" spans="1:44" ht="15">
      <c r="A21" s="136">
        <v>40087</v>
      </c>
      <c r="B21" s="137">
        <v>0.6</v>
      </c>
      <c r="C21" s="137">
        <v>-0.3</v>
      </c>
      <c r="D21" s="137">
        <v>3.7</v>
      </c>
      <c r="E21" s="14"/>
      <c r="F21" s="15"/>
      <c r="G21" s="14"/>
      <c r="H21" s="15"/>
      <c r="I21" s="15"/>
      <c r="P21" s="59"/>
      <c r="Q21" s="64"/>
      <c r="R21" s="81"/>
      <c r="S21" s="82"/>
      <c r="T21" s="82"/>
      <c r="U21" s="82"/>
      <c r="V21" s="107"/>
      <c r="W21" s="105"/>
      <c r="X21" s="105"/>
      <c r="Y21" s="108"/>
      <c r="Z21" s="108"/>
      <c r="AA21" s="35"/>
      <c r="AB21" s="105"/>
      <c r="AC21" s="65"/>
      <c r="AD21" s="106"/>
      <c r="AE21" s="82"/>
      <c r="AF21" s="56"/>
      <c r="AG21" s="65"/>
      <c r="AH21" s="65"/>
      <c r="AI21" s="63"/>
      <c r="AJ21" s="15"/>
      <c r="AK21" s="14"/>
      <c r="AL21" s="15"/>
      <c r="AM21" s="15"/>
      <c r="AN21" s="14"/>
      <c r="AO21" s="15"/>
      <c r="AP21" s="14"/>
      <c r="AQ21" s="16"/>
      <c r="AR21" s="14"/>
    </row>
    <row r="22" spans="1:44" ht="15">
      <c r="A22" s="136">
        <v>40118</v>
      </c>
      <c r="B22" s="137">
        <v>0.7</v>
      </c>
      <c r="C22" s="137">
        <v>-0.3</v>
      </c>
      <c r="D22" s="137">
        <v>3.8</v>
      </c>
      <c r="E22" s="14"/>
      <c r="F22" s="15"/>
      <c r="G22" s="14"/>
      <c r="H22" s="15"/>
      <c r="I22" s="15"/>
      <c r="P22" s="59"/>
      <c r="Q22" s="64"/>
      <c r="R22" s="81"/>
      <c r="S22" s="82"/>
      <c r="T22" s="82"/>
      <c r="U22" s="82"/>
      <c r="V22" s="112"/>
      <c r="W22" s="105"/>
      <c r="X22" s="105"/>
      <c r="Y22" s="108"/>
      <c r="Z22" s="108"/>
      <c r="AA22" s="35"/>
      <c r="AB22" s="105"/>
      <c r="AC22" s="65"/>
      <c r="AD22" s="106"/>
      <c r="AE22" s="82"/>
      <c r="AF22" s="57"/>
      <c r="AG22" s="66"/>
      <c r="AH22" s="66"/>
      <c r="AI22" s="58"/>
      <c r="AJ22" s="15"/>
      <c r="AK22" s="14"/>
      <c r="AL22" s="15"/>
      <c r="AM22" s="15"/>
      <c r="AN22" s="14"/>
      <c r="AO22" s="15"/>
      <c r="AP22" s="14"/>
      <c r="AQ22" s="16"/>
      <c r="AR22" s="14"/>
    </row>
    <row r="23" spans="1:44" ht="15">
      <c r="A23" s="136">
        <v>40148</v>
      </c>
      <c r="B23" s="137">
        <v>0.6</v>
      </c>
      <c r="C23" s="137">
        <v>-0.1</v>
      </c>
      <c r="D23" s="137">
        <v>3.7</v>
      </c>
      <c r="E23" s="14"/>
      <c r="F23" s="15"/>
      <c r="G23" s="14"/>
      <c r="H23" s="15"/>
      <c r="I23" s="15"/>
      <c r="P23" s="59"/>
      <c r="Q23" s="64"/>
      <c r="R23" s="81"/>
      <c r="S23" s="82"/>
      <c r="T23" s="82"/>
      <c r="U23" s="82"/>
      <c r="V23" s="112"/>
      <c r="W23" s="105"/>
      <c r="X23" s="105"/>
      <c r="Y23" s="108"/>
      <c r="Z23" s="108"/>
      <c r="AA23" s="35"/>
      <c r="AB23" s="105"/>
      <c r="AC23" s="66"/>
      <c r="AD23" s="113"/>
      <c r="AE23" s="114"/>
      <c r="AF23" s="19"/>
      <c r="AG23" s="18"/>
      <c r="AH23" s="19"/>
      <c r="AI23" s="18"/>
      <c r="AJ23" s="19"/>
      <c r="AK23" s="18"/>
      <c r="AL23" s="19"/>
      <c r="AM23" s="19"/>
      <c r="AN23" s="18"/>
      <c r="AO23" s="19"/>
      <c r="AP23" s="18"/>
      <c r="AQ23" s="20"/>
      <c r="AR23" s="18"/>
    </row>
    <row r="24" spans="1:31" ht="15">
      <c r="A24" s="136">
        <v>40179</v>
      </c>
      <c r="B24" s="137">
        <v>1</v>
      </c>
      <c r="C24" s="137">
        <v>0.3</v>
      </c>
      <c r="D24" s="137">
        <v>3.8</v>
      </c>
      <c r="E24" s="14"/>
      <c r="F24" s="15"/>
      <c r="G24" s="14"/>
      <c r="H24" s="15"/>
      <c r="I24" s="15"/>
      <c r="P24" s="59"/>
      <c r="Q24" s="64"/>
      <c r="R24" s="81"/>
      <c r="S24" s="82"/>
      <c r="T24" s="82"/>
      <c r="U24" s="82"/>
      <c r="V24" s="102"/>
      <c r="W24" s="105"/>
      <c r="X24" s="105"/>
      <c r="Y24" s="108"/>
      <c r="Z24" s="108"/>
      <c r="AA24" s="35"/>
      <c r="AB24" s="105"/>
      <c r="AC24" s="105"/>
      <c r="AD24" s="105"/>
      <c r="AE24" s="74"/>
    </row>
    <row r="25" spans="1:31" ht="15">
      <c r="A25" s="136">
        <v>40210</v>
      </c>
      <c r="B25" s="137">
        <v>2.7</v>
      </c>
      <c r="C25" s="137">
        <v>2.4</v>
      </c>
      <c r="D25" s="137">
        <v>3.8</v>
      </c>
      <c r="E25" s="18"/>
      <c r="F25" s="19"/>
      <c r="G25" s="18"/>
      <c r="H25" s="19"/>
      <c r="I25" s="19"/>
      <c r="P25" s="59"/>
      <c r="Q25" s="64"/>
      <c r="R25" s="81"/>
      <c r="S25" s="82"/>
      <c r="T25" s="81"/>
      <c r="U25" s="82"/>
      <c r="V25" s="115"/>
      <c r="W25" s="105"/>
      <c r="X25" s="108"/>
      <c r="Y25" s="108"/>
      <c r="Z25" s="108"/>
      <c r="AA25" s="35"/>
      <c r="AB25" s="105"/>
      <c r="AC25" s="110"/>
      <c r="AD25" s="111"/>
      <c r="AE25" s="111"/>
    </row>
    <row r="26" spans="1:31" ht="15">
      <c r="A26" s="136">
        <v>40238</v>
      </c>
      <c r="B26" s="137">
        <v>4.4</v>
      </c>
      <c r="C26" s="137">
        <v>4.4</v>
      </c>
      <c r="D26" s="137">
        <v>3.9</v>
      </c>
      <c r="F26" s="140" t="s">
        <v>49</v>
      </c>
      <c r="P26" s="60"/>
      <c r="Q26" s="64"/>
      <c r="R26" s="116"/>
      <c r="S26" s="114"/>
      <c r="T26" s="116"/>
      <c r="U26" s="114"/>
      <c r="V26" s="112"/>
      <c r="W26" s="105"/>
      <c r="X26" s="108"/>
      <c r="Y26" s="108"/>
      <c r="Z26" s="108"/>
      <c r="AA26" s="35"/>
      <c r="AB26" s="105"/>
      <c r="AC26" s="105"/>
      <c r="AD26" s="105"/>
      <c r="AE26" s="74"/>
    </row>
    <row r="27" spans="1:31" ht="15">
      <c r="A27" s="136">
        <v>40269</v>
      </c>
      <c r="B27" s="137">
        <v>4.1</v>
      </c>
      <c r="C27" s="137">
        <v>4</v>
      </c>
      <c r="D27" s="137">
        <v>3.7</v>
      </c>
      <c r="F27" s="141" t="s">
        <v>48</v>
      </c>
      <c r="P27" s="59"/>
      <c r="Q27" s="67"/>
      <c r="R27" s="74"/>
      <c r="S27" s="74"/>
      <c r="T27" s="74"/>
      <c r="U27" s="74"/>
      <c r="V27" s="112"/>
      <c r="W27" s="105"/>
      <c r="X27" s="105"/>
      <c r="Y27" s="108"/>
      <c r="Z27" s="108"/>
      <c r="AA27" s="35"/>
      <c r="AB27" s="105"/>
      <c r="AC27" s="103"/>
      <c r="AD27" s="102"/>
      <c r="AE27" s="74"/>
    </row>
    <row r="28" spans="1:31" ht="15">
      <c r="A28" s="136">
        <v>40299</v>
      </c>
      <c r="B28" s="137">
        <v>2.5</v>
      </c>
      <c r="C28" s="137">
        <v>2.2</v>
      </c>
      <c r="D28" s="137">
        <v>3.7</v>
      </c>
      <c r="P28" s="59"/>
      <c r="Q28" s="67"/>
      <c r="R28" s="74"/>
      <c r="S28" s="74"/>
      <c r="T28" s="74"/>
      <c r="U28" s="74"/>
      <c r="V28" s="112"/>
      <c r="W28" s="105"/>
      <c r="X28" s="108"/>
      <c r="Y28" s="108"/>
      <c r="Z28" s="108"/>
      <c r="AA28" s="35"/>
      <c r="AB28" s="109"/>
      <c r="AC28" s="110"/>
      <c r="AD28" s="111"/>
      <c r="AE28" s="111"/>
    </row>
    <row r="29" spans="1:31" ht="15">
      <c r="A29" s="133">
        <v>40330</v>
      </c>
      <c r="B29" s="137">
        <v>0.8</v>
      </c>
      <c r="C29" s="137">
        <v>0.2</v>
      </c>
      <c r="D29" s="137">
        <v>3.3</v>
      </c>
      <c r="F29" s="142" t="s">
        <v>51</v>
      </c>
      <c r="P29" s="60"/>
      <c r="Q29" s="67"/>
      <c r="R29" s="74"/>
      <c r="S29" s="74"/>
      <c r="T29" s="74"/>
      <c r="U29" s="74"/>
      <c r="V29" s="112"/>
      <c r="W29" s="105"/>
      <c r="X29" s="108"/>
      <c r="Y29" s="108"/>
      <c r="Z29" s="108"/>
      <c r="AA29" s="35"/>
      <c r="AB29" s="109"/>
      <c r="AC29" s="110"/>
      <c r="AD29" s="111"/>
      <c r="AE29" s="111"/>
    </row>
    <row r="30" spans="1:31" ht="15">
      <c r="A30" s="133">
        <v>40360</v>
      </c>
      <c r="B30" s="137">
        <v>1.3</v>
      </c>
      <c r="C30" s="137">
        <v>0.8</v>
      </c>
      <c r="D30" s="137">
        <v>3.1</v>
      </c>
      <c r="F30" s="143" t="s">
        <v>73</v>
      </c>
      <c r="P30" s="62"/>
      <c r="Q30" s="67"/>
      <c r="R30" s="74"/>
      <c r="S30" s="74"/>
      <c r="T30" s="74"/>
      <c r="U30" s="74"/>
      <c r="V30" s="74"/>
      <c r="W30" s="74"/>
      <c r="X30" s="84"/>
      <c r="Y30" s="84"/>
      <c r="Z30" s="35"/>
      <c r="AA30" s="35"/>
      <c r="AB30" s="74"/>
      <c r="AC30" s="74"/>
      <c r="AD30" s="74"/>
      <c r="AE30" s="74"/>
    </row>
    <row r="31" spans="1:31" ht="15">
      <c r="A31" s="133">
        <v>40391</v>
      </c>
      <c r="B31" s="137">
        <v>1.6</v>
      </c>
      <c r="C31" s="137">
        <v>1.2</v>
      </c>
      <c r="D31" s="137">
        <v>2.8</v>
      </c>
      <c r="P31" s="62"/>
      <c r="Q31" s="67"/>
      <c r="R31" s="74"/>
      <c r="S31" s="74"/>
      <c r="T31" s="74"/>
      <c r="U31" s="74"/>
      <c r="V31" s="74"/>
      <c r="W31" s="74"/>
      <c r="X31" s="84"/>
      <c r="Y31" s="84"/>
      <c r="Z31" s="35"/>
      <c r="AA31" s="35"/>
      <c r="AB31" s="74"/>
      <c r="AC31" s="74"/>
      <c r="AD31" s="74"/>
      <c r="AE31" s="74"/>
    </row>
    <row r="32" spans="1:31" ht="15">
      <c r="A32" s="133">
        <v>40422</v>
      </c>
      <c r="B32" s="138">
        <v>2</v>
      </c>
      <c r="C32" s="138">
        <v>1.9</v>
      </c>
      <c r="D32" s="138">
        <v>2.6</v>
      </c>
      <c r="P32" s="62"/>
      <c r="Q32" s="67"/>
      <c r="R32" s="74"/>
      <c r="S32" s="74"/>
      <c r="T32" s="74"/>
      <c r="U32" s="74"/>
      <c r="V32" s="74"/>
      <c r="W32" s="74"/>
      <c r="X32" s="74"/>
      <c r="Y32" s="117"/>
      <c r="Z32" s="35"/>
      <c r="AA32" s="35"/>
      <c r="AB32" s="74"/>
      <c r="AC32" s="74"/>
      <c r="AD32" s="74"/>
      <c r="AE32" s="74"/>
    </row>
    <row r="33" spans="1:31" ht="15">
      <c r="A33" s="133">
        <v>40452</v>
      </c>
      <c r="B33" s="138">
        <v>2.2</v>
      </c>
      <c r="C33" s="138">
        <v>2</v>
      </c>
      <c r="D33" s="138">
        <v>2.5</v>
      </c>
      <c r="P33" s="62"/>
      <c r="Q33" s="67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</row>
    <row r="34" spans="1:31" ht="15">
      <c r="A34" s="133">
        <v>40483</v>
      </c>
      <c r="B34" s="138">
        <v>2.2</v>
      </c>
      <c r="C34" s="138">
        <v>2</v>
      </c>
      <c r="D34" s="138">
        <v>2.3</v>
      </c>
      <c r="P34" s="62"/>
      <c r="Q34" s="67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</row>
    <row r="35" spans="1:31" ht="15">
      <c r="A35" s="133">
        <v>40513</v>
      </c>
      <c r="B35" s="138">
        <v>1.7</v>
      </c>
      <c r="C35" s="138">
        <v>1.6</v>
      </c>
      <c r="D35" s="138">
        <v>2.4</v>
      </c>
      <c r="P35" s="62"/>
      <c r="Q35" s="67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</row>
    <row r="36" spans="1:31" ht="15">
      <c r="A36" s="133">
        <v>40544</v>
      </c>
      <c r="B36" s="138">
        <v>2.5</v>
      </c>
      <c r="C36" s="138">
        <v>2.7</v>
      </c>
      <c r="D36" s="138">
        <v>2.5</v>
      </c>
      <c r="P36" s="62"/>
      <c r="Q36" s="67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</row>
    <row r="37" spans="1:31" ht="15">
      <c r="A37" s="133">
        <v>40575</v>
      </c>
      <c r="B37" s="137">
        <v>2.4</v>
      </c>
      <c r="C37" s="137">
        <v>2.5</v>
      </c>
      <c r="D37" s="137">
        <v>2.5</v>
      </c>
      <c r="P37" s="62"/>
      <c r="Q37" s="67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</row>
    <row r="38" spans="1:31" ht="15">
      <c r="A38" s="139">
        <v>40603</v>
      </c>
      <c r="B38" s="137">
        <v>2.8</v>
      </c>
      <c r="C38" s="137">
        <v>3</v>
      </c>
      <c r="D38" s="137">
        <v>2.4</v>
      </c>
      <c r="P38" s="62"/>
      <c r="Q38" s="67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</row>
    <row r="39" spans="1:31" ht="15">
      <c r="A39" s="139">
        <v>40634</v>
      </c>
      <c r="B39" s="137">
        <v>2.1</v>
      </c>
      <c r="C39" s="137">
        <v>2.2</v>
      </c>
      <c r="D39" s="137">
        <v>2.3</v>
      </c>
      <c r="P39" s="68"/>
      <c r="Q39" s="67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</row>
    <row r="40" spans="1:31" ht="15">
      <c r="A40" s="139">
        <v>40664</v>
      </c>
      <c r="B40" s="137">
        <v>2.4</v>
      </c>
      <c r="C40" s="137">
        <v>2.6</v>
      </c>
      <c r="D40" s="137">
        <v>2.1</v>
      </c>
      <c r="P40" s="69"/>
      <c r="Q40" s="67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</row>
    <row r="41" spans="1:31" ht="15">
      <c r="A41" s="139">
        <v>40695</v>
      </c>
      <c r="B41" s="138">
        <v>2.6</v>
      </c>
      <c r="C41" s="138">
        <v>2.9</v>
      </c>
      <c r="D41" s="138">
        <v>2.1</v>
      </c>
      <c r="P41" s="69"/>
      <c r="Q41" s="67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</row>
    <row r="42" spans="1:31" ht="15">
      <c r="A42" s="139">
        <v>40725</v>
      </c>
      <c r="B42" s="138">
        <v>2.9</v>
      </c>
      <c r="C42" s="138">
        <v>3.1</v>
      </c>
      <c r="D42" s="138">
        <v>2.7</v>
      </c>
      <c r="P42" s="69"/>
      <c r="Q42" s="67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</row>
    <row r="43" spans="1:31" ht="15">
      <c r="A43" s="139">
        <v>40756</v>
      </c>
      <c r="B43" s="138">
        <v>2.8</v>
      </c>
      <c r="C43" s="138">
        <v>2.9</v>
      </c>
      <c r="D43" s="138">
        <v>2.8</v>
      </c>
      <c r="P43" s="69"/>
      <c r="Q43" s="67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</row>
    <row r="44" spans="1:31" ht="15">
      <c r="A44" s="139">
        <v>40787</v>
      </c>
      <c r="B44" s="138">
        <v>2.4</v>
      </c>
      <c r="C44" s="138">
        <v>2.4</v>
      </c>
      <c r="D44" s="138">
        <v>2.4</v>
      </c>
      <c r="P44" s="69"/>
      <c r="Q44" s="70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</row>
    <row r="45" spans="1:31" ht="15">
      <c r="A45" s="139">
        <v>40817</v>
      </c>
      <c r="B45" s="138">
        <v>2.1</v>
      </c>
      <c r="C45" s="138">
        <v>2.2</v>
      </c>
      <c r="D45" s="138">
        <v>2</v>
      </c>
      <c r="P45" s="69"/>
      <c r="Q45" s="70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</row>
    <row r="46" spans="1:31" ht="15">
      <c r="A46" s="133">
        <v>40848</v>
      </c>
      <c r="B46" s="138">
        <v>2.1</v>
      </c>
      <c r="C46" s="138">
        <v>2.2</v>
      </c>
      <c r="D46" s="138">
        <v>1.9</v>
      </c>
      <c r="P46" s="69"/>
      <c r="Q46" s="70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</row>
    <row r="47" spans="1:17" ht="15">
      <c r="A47" s="133">
        <v>40878</v>
      </c>
      <c r="B47" s="138">
        <v>2</v>
      </c>
      <c r="C47" s="138">
        <v>2.2</v>
      </c>
      <c r="D47" s="138">
        <v>1.7</v>
      </c>
      <c r="P47" s="68"/>
      <c r="Q47" s="70"/>
    </row>
    <row r="48" spans="1:17" ht="15">
      <c r="A48" s="133">
        <v>40909</v>
      </c>
      <c r="B48" s="138">
        <v>1.4</v>
      </c>
      <c r="C48" s="138">
        <v>1.4</v>
      </c>
      <c r="D48" s="138">
        <v>1.3</v>
      </c>
      <c r="P48" s="68"/>
      <c r="Q48" s="70"/>
    </row>
    <row r="49" spans="1:17" ht="15">
      <c r="A49" s="133">
        <v>40940</v>
      </c>
      <c r="B49" s="138">
        <v>0.9</v>
      </c>
      <c r="C49" s="138">
        <v>0.9</v>
      </c>
      <c r="D49" s="138">
        <v>1.1</v>
      </c>
      <c r="P49" s="68"/>
      <c r="Q49" s="70"/>
    </row>
    <row r="50" spans="1:17" ht="15">
      <c r="A50" s="133">
        <v>40969</v>
      </c>
      <c r="B50" s="138">
        <v>0.6</v>
      </c>
      <c r="C50" s="138">
        <v>0.5</v>
      </c>
      <c r="D50" s="138">
        <v>0.8</v>
      </c>
      <c r="P50" s="68"/>
      <c r="Q50" s="70"/>
    </row>
    <row r="51" spans="1:17" ht="15">
      <c r="A51" s="133">
        <v>41000</v>
      </c>
      <c r="B51" s="138">
        <v>1.4</v>
      </c>
      <c r="C51" s="138">
        <v>1.4</v>
      </c>
      <c r="D51" s="138">
        <v>1</v>
      </c>
      <c r="P51" s="68"/>
      <c r="Q51" s="70"/>
    </row>
    <row r="52" spans="1:17" ht="15">
      <c r="A52" s="133">
        <v>41030</v>
      </c>
      <c r="B52" s="138">
        <v>1.7</v>
      </c>
      <c r="C52" s="138">
        <v>1.9</v>
      </c>
      <c r="D52" s="138">
        <v>1.2</v>
      </c>
      <c r="P52" s="68"/>
      <c r="Q52" s="70"/>
    </row>
    <row r="53" spans="1:17" ht="15">
      <c r="A53" s="133" t="s">
        <v>50</v>
      </c>
      <c r="B53" s="138">
        <v>1.8</v>
      </c>
      <c r="C53" s="138">
        <v>2.2</v>
      </c>
      <c r="D53" s="138">
        <v>1.3</v>
      </c>
      <c r="P53" s="68"/>
      <c r="Q53" s="70"/>
    </row>
    <row r="54" spans="1:17" ht="15">
      <c r="A54" s="133">
        <v>41091</v>
      </c>
      <c r="B54" s="138">
        <v>1.6</v>
      </c>
      <c r="C54" s="138">
        <v>1.8</v>
      </c>
      <c r="D54" s="138">
        <v>1.3</v>
      </c>
      <c r="P54" s="68"/>
      <c r="Q54" s="70"/>
    </row>
    <row r="55" spans="1:17" ht="15">
      <c r="A55" s="133">
        <v>41122</v>
      </c>
      <c r="B55" s="138">
        <v>1.7</v>
      </c>
      <c r="C55" s="138">
        <v>1.9</v>
      </c>
      <c r="D55" s="138">
        <v>1.8</v>
      </c>
      <c r="P55" s="68"/>
      <c r="Q55" s="70"/>
    </row>
    <row r="56" spans="1:17" ht="15">
      <c r="A56" s="133">
        <v>41153</v>
      </c>
      <c r="B56" s="138">
        <v>1.8</v>
      </c>
      <c r="C56" s="138">
        <v>1.9</v>
      </c>
      <c r="D56" s="138">
        <v>2.2</v>
      </c>
      <c r="P56" s="68"/>
      <c r="Q56" s="70"/>
    </row>
    <row r="57" spans="1:17" ht="15">
      <c r="A57" s="133">
        <v>41183</v>
      </c>
      <c r="B57" s="138">
        <v>1.8</v>
      </c>
      <c r="C57" s="138">
        <v>1.7</v>
      </c>
      <c r="D57" s="138">
        <v>2.4</v>
      </c>
      <c r="P57" s="68"/>
      <c r="Q57" s="70"/>
    </row>
    <row r="58" spans="1:17" ht="15">
      <c r="A58" s="133">
        <v>41214</v>
      </c>
      <c r="B58" s="138">
        <v>1.5</v>
      </c>
      <c r="C58" s="138">
        <v>1.5</v>
      </c>
      <c r="D58" s="138">
        <v>2</v>
      </c>
      <c r="P58" s="68"/>
      <c r="Q58" s="70"/>
    </row>
    <row r="59" spans="1:17" ht="15">
      <c r="A59" s="133">
        <v>41244</v>
      </c>
      <c r="B59" s="138">
        <v>1.3</v>
      </c>
      <c r="C59" s="138">
        <v>1.3</v>
      </c>
      <c r="D59" s="138">
        <v>2</v>
      </c>
      <c r="P59" s="68"/>
      <c r="Q59" s="70"/>
    </row>
    <row r="60" spans="1:17" ht="15">
      <c r="A60" s="133">
        <v>41275</v>
      </c>
      <c r="B60" s="138">
        <v>1.2</v>
      </c>
      <c r="C60" s="138">
        <v>1.1</v>
      </c>
      <c r="D60" s="138">
        <v>1.9</v>
      </c>
      <c r="P60" s="68"/>
      <c r="Q60" s="70"/>
    </row>
    <row r="61" spans="1:17" ht="15">
      <c r="A61" s="133">
        <v>41306</v>
      </c>
      <c r="B61" s="138">
        <v>1.1</v>
      </c>
      <c r="C61" s="138">
        <v>0.8</v>
      </c>
      <c r="D61" s="138">
        <v>1.7</v>
      </c>
      <c r="P61" s="68"/>
      <c r="Q61" s="70"/>
    </row>
    <row r="62" spans="1:17" ht="15">
      <c r="A62" s="133">
        <v>41334</v>
      </c>
      <c r="B62" s="138">
        <v>0.6</v>
      </c>
      <c r="C62" s="138">
        <v>0.1</v>
      </c>
      <c r="D62" s="138">
        <v>1.4</v>
      </c>
      <c r="P62" s="68"/>
      <c r="Q62" s="70"/>
    </row>
    <row r="63" spans="1:17" ht="15">
      <c r="A63" s="133">
        <v>41365</v>
      </c>
      <c r="B63" s="138">
        <v>1.5</v>
      </c>
      <c r="C63" s="138">
        <v>1.6</v>
      </c>
      <c r="D63" s="138">
        <v>1.2</v>
      </c>
      <c r="P63" s="68"/>
      <c r="Q63" s="70"/>
    </row>
    <row r="64" spans="1:17" ht="15">
      <c r="A64" s="133">
        <v>41395</v>
      </c>
      <c r="B64" s="138">
        <v>1.8</v>
      </c>
      <c r="C64" s="138">
        <v>2.1</v>
      </c>
      <c r="D64" s="138">
        <v>1.3</v>
      </c>
      <c r="P64" s="68"/>
      <c r="Q64" s="70"/>
    </row>
    <row r="65" spans="1:17" ht="15">
      <c r="A65" s="133">
        <v>41426</v>
      </c>
      <c r="B65" s="138">
        <v>2.2</v>
      </c>
      <c r="C65" s="138">
        <v>2.8</v>
      </c>
      <c r="D65" s="138">
        <v>0.9</v>
      </c>
      <c r="P65" s="68"/>
      <c r="Q65" s="70"/>
    </row>
    <row r="66" spans="1:17" ht="15">
      <c r="A66" s="133">
        <v>41456</v>
      </c>
      <c r="B66" s="138">
        <v>1.2</v>
      </c>
      <c r="C66" s="138">
        <v>1.5</v>
      </c>
      <c r="D66" s="138">
        <v>0.5</v>
      </c>
      <c r="P66" s="68"/>
      <c r="Q66" s="70"/>
    </row>
    <row r="67" spans="1:17" ht="15">
      <c r="A67" s="133">
        <v>41487</v>
      </c>
      <c r="B67" s="138">
        <v>0.8</v>
      </c>
      <c r="C67" s="138">
        <v>1.2</v>
      </c>
      <c r="D67" s="138">
        <v>-0.4</v>
      </c>
      <c r="P67" s="68"/>
      <c r="Q67" s="70"/>
    </row>
    <row r="68" spans="1:17" ht="15">
      <c r="A68" s="133">
        <v>41518</v>
      </c>
      <c r="B68" s="138">
        <v>0.8</v>
      </c>
      <c r="C68" s="138">
        <v>1.1</v>
      </c>
      <c r="D68" s="138">
        <v>-0.4</v>
      </c>
      <c r="P68" s="68"/>
      <c r="Q68" s="70"/>
    </row>
    <row r="69" spans="1:17" ht="15">
      <c r="A69" s="133">
        <v>41548</v>
      </c>
      <c r="B69" s="138">
        <v>0.9</v>
      </c>
      <c r="C69" s="138">
        <v>1.3</v>
      </c>
      <c r="D69" s="138">
        <v>-0.4</v>
      </c>
      <c r="P69" s="68"/>
      <c r="Q69" s="70"/>
    </row>
    <row r="70" spans="1:17" ht="15">
      <c r="A70" s="133">
        <v>41579</v>
      </c>
      <c r="B70" s="138">
        <v>0.9</v>
      </c>
      <c r="C70" s="138">
        <v>1.2</v>
      </c>
      <c r="D70" s="138">
        <v>0.1</v>
      </c>
      <c r="P70" s="68"/>
      <c r="Q70" s="70"/>
    </row>
    <row r="71" spans="1:17" ht="15">
      <c r="A71" s="133">
        <v>41609</v>
      </c>
      <c r="B71" s="138">
        <v>1.1</v>
      </c>
      <c r="C71" s="138">
        <v>1.5</v>
      </c>
      <c r="D71" s="138">
        <v>0.2</v>
      </c>
      <c r="P71" s="68"/>
      <c r="Q71" s="70"/>
    </row>
    <row r="73" spans="1:5" ht="25.5" customHeight="1">
      <c r="A73" s="214" t="s">
        <v>45</v>
      </c>
      <c r="B73" s="215"/>
      <c r="C73" s="215"/>
      <c r="D73" s="215"/>
      <c r="E73" s="215"/>
    </row>
    <row r="74" spans="1:5" ht="17.25" customHeight="1">
      <c r="A74" s="216" t="s">
        <v>44</v>
      </c>
      <c r="B74" s="217"/>
      <c r="C74" s="217"/>
      <c r="D74" s="217"/>
      <c r="E74" s="118" t="s">
        <v>79</v>
      </c>
    </row>
    <row r="75" spans="1:5" ht="14.25" customHeight="1">
      <c r="A75" s="211" t="s">
        <v>25</v>
      </c>
      <c r="B75" s="212"/>
      <c r="C75" s="212"/>
      <c r="D75" s="213"/>
      <c r="E75" s="144">
        <v>2.1</v>
      </c>
    </row>
    <row r="76" spans="1:5" ht="15.75" customHeight="1">
      <c r="A76" s="211" t="s">
        <v>52</v>
      </c>
      <c r="B76" s="212"/>
      <c r="C76" s="212"/>
      <c r="D76" s="213"/>
      <c r="E76" s="145">
        <v>2.7</v>
      </c>
    </row>
    <row r="77" spans="1:5" ht="14.25" customHeight="1">
      <c r="A77" s="208" t="s">
        <v>78</v>
      </c>
      <c r="B77" s="209"/>
      <c r="C77" s="209"/>
      <c r="D77" s="210"/>
      <c r="E77" s="145">
        <v>2.8</v>
      </c>
    </row>
    <row r="78" spans="1:5" ht="18" customHeight="1">
      <c r="A78" s="208" t="s">
        <v>53</v>
      </c>
      <c r="B78" s="209"/>
      <c r="C78" s="209"/>
      <c r="D78" s="210"/>
      <c r="E78" s="144">
        <v>2.5</v>
      </c>
    </row>
    <row r="79" spans="1:5" ht="16.5" customHeight="1">
      <c r="A79" s="211" t="s">
        <v>26</v>
      </c>
      <c r="B79" s="212"/>
      <c r="C79" s="212"/>
      <c r="D79" s="213"/>
      <c r="E79" s="144">
        <v>0.8</v>
      </c>
    </row>
    <row r="80" spans="1:5" ht="17.25" customHeight="1">
      <c r="A80" s="208" t="s">
        <v>54</v>
      </c>
      <c r="B80" s="209"/>
      <c r="C80" s="209"/>
      <c r="D80" s="210"/>
      <c r="E80" s="144">
        <v>1.8</v>
      </c>
    </row>
    <row r="81" spans="1:5" ht="16.5" customHeight="1">
      <c r="A81" s="208" t="s">
        <v>31</v>
      </c>
      <c r="B81" s="209"/>
      <c r="C81" s="209"/>
      <c r="D81" s="210"/>
      <c r="E81" s="145">
        <v>0.7</v>
      </c>
    </row>
    <row r="82" spans="1:5" ht="15.75" customHeight="1">
      <c r="A82" s="208" t="s">
        <v>55</v>
      </c>
      <c r="B82" s="209"/>
      <c r="C82" s="209"/>
      <c r="D82" s="210"/>
      <c r="E82" s="144">
        <v>0.5</v>
      </c>
    </row>
    <row r="83" spans="1:5" ht="17.25" customHeight="1">
      <c r="A83" s="208" t="s">
        <v>56</v>
      </c>
      <c r="B83" s="209"/>
      <c r="C83" s="209"/>
      <c r="D83" s="210"/>
      <c r="E83" s="144">
        <v>1.5</v>
      </c>
    </row>
    <row r="84" spans="1:5" ht="16.5" customHeight="1">
      <c r="A84" s="211" t="s">
        <v>27</v>
      </c>
      <c r="B84" s="212"/>
      <c r="C84" s="212"/>
      <c r="D84" s="213"/>
      <c r="E84" s="144">
        <v>1.2</v>
      </c>
    </row>
    <row r="85" spans="1:5" ht="18" customHeight="1">
      <c r="A85" s="208" t="s">
        <v>57</v>
      </c>
      <c r="B85" s="209"/>
      <c r="C85" s="209"/>
      <c r="D85" s="210"/>
      <c r="E85" s="144">
        <v>1.5</v>
      </c>
    </row>
    <row r="86" spans="1:5" ht="17.25" customHeight="1">
      <c r="A86" s="208" t="s">
        <v>58</v>
      </c>
      <c r="B86" s="209"/>
      <c r="C86" s="209"/>
      <c r="D86" s="210"/>
      <c r="E86" s="144">
        <v>3</v>
      </c>
    </row>
    <row r="87" spans="1:5" ht="16.5" customHeight="1">
      <c r="A87" s="208" t="s">
        <v>32</v>
      </c>
      <c r="B87" s="209"/>
      <c r="C87" s="209"/>
      <c r="D87" s="210"/>
      <c r="E87" s="144">
        <v>-0.2</v>
      </c>
    </row>
    <row r="88" spans="1:5" ht="15.75" customHeight="1">
      <c r="A88" s="208" t="s">
        <v>33</v>
      </c>
      <c r="B88" s="209"/>
      <c r="C88" s="209"/>
      <c r="D88" s="210"/>
      <c r="E88" s="144">
        <v>1</v>
      </c>
    </row>
    <row r="89" spans="1:5" ht="16.5" customHeight="1">
      <c r="A89" s="208" t="s">
        <v>34</v>
      </c>
      <c r="B89" s="209"/>
      <c r="C89" s="209"/>
      <c r="D89" s="210"/>
      <c r="E89" s="144">
        <v>1.8</v>
      </c>
    </row>
    <row r="90" spans="1:5" ht="17.25" customHeight="1">
      <c r="A90" s="211" t="s">
        <v>11</v>
      </c>
      <c r="B90" s="212"/>
      <c r="C90" s="212"/>
      <c r="D90" s="213"/>
      <c r="E90" s="144">
        <v>1.8</v>
      </c>
    </row>
    <row r="91" spans="1:5" ht="17.25" customHeight="1">
      <c r="A91" s="208" t="s">
        <v>35</v>
      </c>
      <c r="B91" s="209"/>
      <c r="C91" s="209"/>
      <c r="D91" s="210"/>
      <c r="E91" s="144">
        <v>1.7</v>
      </c>
    </row>
    <row r="92" spans="1:5" ht="15.75" customHeight="1">
      <c r="A92" s="208" t="s">
        <v>36</v>
      </c>
      <c r="B92" s="209"/>
      <c r="C92" s="209"/>
      <c r="D92" s="210"/>
      <c r="E92" s="144">
        <v>1</v>
      </c>
    </row>
    <row r="93" spans="1:5" ht="15.75" customHeight="1">
      <c r="A93" s="211" t="s">
        <v>28</v>
      </c>
      <c r="B93" s="212"/>
      <c r="C93" s="212"/>
      <c r="D93" s="213"/>
      <c r="E93" s="144">
        <v>0.9</v>
      </c>
    </row>
    <row r="94" spans="1:5" ht="17.25" customHeight="1">
      <c r="A94" s="208" t="s">
        <v>59</v>
      </c>
      <c r="B94" s="209"/>
      <c r="C94" s="209"/>
      <c r="D94" s="210"/>
      <c r="E94" s="144">
        <v>0.1</v>
      </c>
    </row>
    <row r="95" spans="1:5" ht="16.5" customHeight="1">
      <c r="A95" s="208" t="s">
        <v>60</v>
      </c>
      <c r="B95" s="209"/>
      <c r="C95" s="209"/>
      <c r="D95" s="210"/>
      <c r="E95" s="144">
        <v>1.5</v>
      </c>
    </row>
    <row r="96" spans="1:5" ht="18" customHeight="1">
      <c r="A96" s="208" t="s">
        <v>37</v>
      </c>
      <c r="B96" s="209"/>
      <c r="C96" s="209"/>
      <c r="D96" s="210"/>
      <c r="E96" s="144">
        <v>0.1</v>
      </c>
    </row>
    <row r="97" spans="1:5" ht="16.5" customHeight="1">
      <c r="A97" s="208" t="s">
        <v>38</v>
      </c>
      <c r="B97" s="209"/>
      <c r="C97" s="209"/>
      <c r="D97" s="210"/>
      <c r="E97" s="144">
        <v>1.5</v>
      </c>
    </row>
    <row r="98" spans="1:5" ht="16.5" customHeight="1">
      <c r="A98" s="211" t="s">
        <v>61</v>
      </c>
      <c r="B98" s="212"/>
      <c r="C98" s="212"/>
      <c r="D98" s="213"/>
      <c r="E98" s="144">
        <v>0.7</v>
      </c>
    </row>
    <row r="99" spans="1:5" ht="15" customHeight="1">
      <c r="A99" s="208" t="s">
        <v>39</v>
      </c>
      <c r="B99" s="209"/>
      <c r="C99" s="209"/>
      <c r="D99" s="210"/>
      <c r="E99" s="144">
        <v>0.2</v>
      </c>
    </row>
    <row r="100" spans="1:5" ht="17.25" customHeight="1">
      <c r="A100" s="208" t="s">
        <v>62</v>
      </c>
      <c r="B100" s="209"/>
      <c r="C100" s="209"/>
      <c r="D100" s="210"/>
      <c r="E100" s="144">
        <v>1.1</v>
      </c>
    </row>
    <row r="101" spans="1:5" ht="15.75" customHeight="1">
      <c r="A101" s="211" t="s">
        <v>12</v>
      </c>
      <c r="B101" s="212"/>
      <c r="C101" s="212"/>
      <c r="D101" s="213"/>
      <c r="E101" s="144">
        <v>1.8</v>
      </c>
    </row>
    <row r="102" spans="1:5" ht="15" customHeight="1">
      <c r="A102" s="208" t="s">
        <v>40</v>
      </c>
      <c r="B102" s="209"/>
      <c r="C102" s="209"/>
      <c r="D102" s="210"/>
      <c r="E102" s="144">
        <v>1.6</v>
      </c>
    </row>
    <row r="103" spans="1:5" ht="15.75" customHeight="1">
      <c r="A103" s="208" t="s">
        <v>41</v>
      </c>
      <c r="B103" s="209"/>
      <c r="C103" s="209"/>
      <c r="D103" s="210"/>
      <c r="E103" s="144">
        <v>1.9</v>
      </c>
    </row>
    <row r="104" spans="1:5" ht="17.25" customHeight="1">
      <c r="A104" s="211" t="s">
        <v>29</v>
      </c>
      <c r="B104" s="212"/>
      <c r="C104" s="212"/>
      <c r="D104" s="213"/>
      <c r="E104" s="144">
        <v>2.1</v>
      </c>
    </row>
    <row r="105" spans="1:5" ht="16.5" customHeight="1">
      <c r="A105" s="208" t="s">
        <v>29</v>
      </c>
      <c r="B105" s="209"/>
      <c r="C105" s="209"/>
      <c r="D105" s="210"/>
      <c r="E105" s="144">
        <v>0.2</v>
      </c>
    </row>
    <row r="106" spans="1:5" ht="17.25" customHeight="1">
      <c r="A106" s="208" t="s">
        <v>42</v>
      </c>
      <c r="B106" s="209"/>
      <c r="C106" s="209"/>
      <c r="D106" s="210"/>
      <c r="E106" s="144">
        <v>2</v>
      </c>
    </row>
    <row r="107" spans="1:5" ht="18" customHeight="1">
      <c r="A107" s="211" t="s">
        <v>30</v>
      </c>
      <c r="B107" s="212"/>
      <c r="C107" s="212"/>
      <c r="D107" s="213"/>
      <c r="E107" s="144">
        <v>1.4</v>
      </c>
    </row>
    <row r="108" spans="1:5" ht="18.75" customHeight="1">
      <c r="A108" s="208" t="s">
        <v>63</v>
      </c>
      <c r="B108" s="209"/>
      <c r="C108" s="209"/>
      <c r="D108" s="210"/>
      <c r="E108" s="144">
        <v>2.2</v>
      </c>
    </row>
    <row r="109" spans="1:5" ht="17.25" customHeight="1">
      <c r="A109" s="208" t="s">
        <v>43</v>
      </c>
      <c r="B109" s="209"/>
      <c r="C109" s="209"/>
      <c r="D109" s="210"/>
      <c r="E109" s="144">
        <v>1.4</v>
      </c>
    </row>
    <row r="111" ht="14.25">
      <c r="A111" s="140" t="s">
        <v>64</v>
      </c>
    </row>
    <row r="112" ht="14.25">
      <c r="A112" s="141" t="s">
        <v>48</v>
      </c>
    </row>
  </sheetData>
  <sheetProtection/>
  <mergeCells count="37">
    <mergeCell ref="A101:D101"/>
    <mergeCell ref="A102:D102"/>
    <mergeCell ref="A103:D103"/>
    <mergeCell ref="A89:D89"/>
    <mergeCell ref="A90:D90"/>
    <mergeCell ref="A91:D91"/>
    <mergeCell ref="A92:D92"/>
    <mergeCell ref="A93:D93"/>
    <mergeCell ref="A100:D100"/>
    <mergeCell ref="A94:D94"/>
    <mergeCell ref="A80:D80"/>
    <mergeCell ref="A86:D86"/>
    <mergeCell ref="A87:D87"/>
    <mergeCell ref="A88:D88"/>
    <mergeCell ref="A81:D81"/>
    <mergeCell ref="A82:D82"/>
    <mergeCell ref="A83:D83"/>
    <mergeCell ref="A104:D104"/>
    <mergeCell ref="A73:E73"/>
    <mergeCell ref="A84:D84"/>
    <mergeCell ref="A85:D85"/>
    <mergeCell ref="A76:D76"/>
    <mergeCell ref="A77:D77"/>
    <mergeCell ref="A75:D75"/>
    <mergeCell ref="A74:D74"/>
    <mergeCell ref="A78:D78"/>
    <mergeCell ref="A79:D79"/>
    <mergeCell ref="A105:D105"/>
    <mergeCell ref="A106:D106"/>
    <mergeCell ref="A107:D107"/>
    <mergeCell ref="A108:D108"/>
    <mergeCell ref="A109:D109"/>
    <mergeCell ref="A95:D95"/>
    <mergeCell ref="A96:D96"/>
    <mergeCell ref="A97:D97"/>
    <mergeCell ref="A98:D98"/>
    <mergeCell ref="A99:D99"/>
  </mergeCells>
  <hyperlinks>
    <hyperlink ref="F27" r:id="rId1" display="http://www.ons.gov.uk/"/>
    <hyperlink ref="A112" r:id="rId2" display="http://www.ons.gov.uk/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B3:D13"/>
  <sheetViews>
    <sheetView zoomScalePageLayoutView="0" workbookViewId="0" topLeftCell="A1">
      <selection activeCell="F10" sqref="F10"/>
    </sheetView>
  </sheetViews>
  <sheetFormatPr defaultColWidth="9.00390625" defaultRowHeight="14.25"/>
  <sheetData>
    <row r="3" ht="15">
      <c r="B3" s="158" t="s">
        <v>69</v>
      </c>
    </row>
    <row r="6" spans="2:4" ht="14.25">
      <c r="B6" s="155"/>
      <c r="C6" s="156"/>
      <c r="D6" s="218" t="s">
        <v>70</v>
      </c>
    </row>
    <row r="7" spans="2:4" ht="45.75" customHeight="1">
      <c r="B7" s="155" t="s">
        <v>23</v>
      </c>
      <c r="C7" s="156" t="s">
        <v>2</v>
      </c>
      <c r="D7" s="218"/>
    </row>
    <row r="8" spans="2:4" ht="14.25">
      <c r="B8" s="155">
        <v>2010</v>
      </c>
      <c r="C8" s="157">
        <v>4.6</v>
      </c>
      <c r="D8" s="157">
        <v>5.3</v>
      </c>
    </row>
    <row r="9" spans="2:4" ht="14.25">
      <c r="B9" s="155">
        <v>2011</v>
      </c>
      <c r="C9" s="157">
        <v>5.2</v>
      </c>
      <c r="D9" s="157">
        <v>5.7</v>
      </c>
    </row>
    <row r="10" spans="2:4" ht="14.25">
      <c r="B10" s="155">
        <v>2012</v>
      </c>
      <c r="C10" s="157">
        <v>3.2</v>
      </c>
      <c r="D10" s="157">
        <v>3.9</v>
      </c>
    </row>
    <row r="11" spans="2:4" ht="14.25">
      <c r="B11" s="155">
        <v>2013</v>
      </c>
      <c r="C11" s="157">
        <v>3.1</v>
      </c>
      <c r="D11" s="157">
        <v>3.9</v>
      </c>
    </row>
    <row r="13" ht="14.25">
      <c r="B13" t="s">
        <v>71</v>
      </c>
    </row>
  </sheetData>
  <sheetProtection/>
  <mergeCells count="1"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57"/>
  <sheetViews>
    <sheetView tabSelected="1" zoomScalePageLayoutView="0" workbookViewId="0" topLeftCell="A28">
      <selection activeCell="T33" sqref="T33"/>
    </sheetView>
  </sheetViews>
  <sheetFormatPr defaultColWidth="9.00390625" defaultRowHeight="14.25"/>
  <cols>
    <col min="1" max="1" width="23.50390625" style="0" bestFit="1" customWidth="1"/>
  </cols>
  <sheetData>
    <row r="2" spans="1:20" ht="14.25">
      <c r="A2" s="168"/>
      <c r="B2" s="169">
        <v>41091</v>
      </c>
      <c r="C2" s="169">
        <v>41122</v>
      </c>
      <c r="D2" s="169">
        <v>41153</v>
      </c>
      <c r="E2" s="169">
        <v>41183</v>
      </c>
      <c r="F2" s="169">
        <v>41214</v>
      </c>
      <c r="G2" s="169">
        <v>41244</v>
      </c>
      <c r="H2" s="169">
        <v>41275</v>
      </c>
      <c r="I2" s="169">
        <v>41306</v>
      </c>
      <c r="J2" s="169">
        <v>41334</v>
      </c>
      <c r="K2" s="169">
        <v>41365</v>
      </c>
      <c r="L2" s="169">
        <v>41395</v>
      </c>
      <c r="M2" s="169">
        <v>41426</v>
      </c>
      <c r="N2" s="169">
        <v>41456</v>
      </c>
      <c r="O2" s="169">
        <v>41487</v>
      </c>
      <c r="P2" s="169">
        <v>41518</v>
      </c>
      <c r="Q2" s="169">
        <v>41548</v>
      </c>
      <c r="R2" s="169">
        <v>41579</v>
      </c>
      <c r="S2" s="169">
        <v>41609</v>
      </c>
      <c r="T2" s="169">
        <v>41640</v>
      </c>
    </row>
    <row r="3" spans="1:20" ht="14.25">
      <c r="A3" s="168" t="s">
        <v>74</v>
      </c>
      <c r="B3" s="155">
        <v>3.1</v>
      </c>
      <c r="C3" s="155">
        <v>0.8</v>
      </c>
      <c r="D3" s="155">
        <v>-0.3</v>
      </c>
      <c r="E3" s="155">
        <v>-0.7</v>
      </c>
      <c r="F3" s="155">
        <v>0.3</v>
      </c>
      <c r="G3" s="155">
        <v>-0.8</v>
      </c>
      <c r="H3" s="155">
        <v>0.2</v>
      </c>
      <c r="I3" s="155">
        <v>1.1</v>
      </c>
      <c r="J3" s="155">
        <v>2.9</v>
      </c>
      <c r="K3" s="155">
        <v>3.5</v>
      </c>
      <c r="L3" s="155">
        <v>3.2</v>
      </c>
      <c r="M3" s="155">
        <v>2.5</v>
      </c>
      <c r="N3" s="155">
        <v>2.2</v>
      </c>
      <c r="O3" s="155">
        <v>1</v>
      </c>
      <c r="P3" s="155">
        <v>0.2</v>
      </c>
      <c r="Q3" s="155">
        <v>-0.7</v>
      </c>
      <c r="R3" s="155">
        <v>0.5</v>
      </c>
      <c r="S3" s="155">
        <v>0.8</v>
      </c>
      <c r="T3" s="155">
        <v>0.6</v>
      </c>
    </row>
    <row r="4" spans="1:20" ht="14.25">
      <c r="A4" s="168" t="s">
        <v>76</v>
      </c>
      <c r="B4" s="155">
        <v>3.1</v>
      </c>
      <c r="C4" s="155">
        <v>2.5</v>
      </c>
      <c r="D4" s="155">
        <v>1.7</v>
      </c>
      <c r="E4" s="155">
        <v>0.7</v>
      </c>
      <c r="F4" s="155">
        <v>0.9</v>
      </c>
      <c r="G4" s="155">
        <v>0.6</v>
      </c>
      <c r="H4" s="155">
        <v>0.7</v>
      </c>
      <c r="I4" s="155">
        <v>0.4</v>
      </c>
      <c r="J4" s="155">
        <v>0.7</v>
      </c>
      <c r="K4" s="155">
        <v>1.4</v>
      </c>
      <c r="L4" s="155">
        <v>1.6</v>
      </c>
      <c r="M4" s="155">
        <v>2.1</v>
      </c>
      <c r="N4" s="155">
        <v>2</v>
      </c>
      <c r="O4" s="155">
        <v>2.6</v>
      </c>
      <c r="P4" s="155">
        <v>2.7</v>
      </c>
      <c r="Q4" s="155">
        <v>2.5</v>
      </c>
      <c r="R4" s="155">
        <v>2.7</v>
      </c>
      <c r="S4" s="155">
        <v>2.4</v>
      </c>
      <c r="T4" s="155">
        <v>2.7</v>
      </c>
    </row>
    <row r="5" spans="1:20" ht="14.25">
      <c r="A5" s="168" t="s">
        <v>75</v>
      </c>
      <c r="B5" s="155">
        <v>0.7</v>
      </c>
      <c r="C5" s="155">
        <v>0.6</v>
      </c>
      <c r="D5" s="155">
        <v>0.7</v>
      </c>
      <c r="E5" s="155">
        <v>0.6</v>
      </c>
      <c r="F5" s="155">
        <v>0.5</v>
      </c>
      <c r="G5" s="155">
        <v>0.5</v>
      </c>
      <c r="H5" s="155">
        <v>0.7</v>
      </c>
      <c r="I5" s="155">
        <v>0.5</v>
      </c>
      <c r="J5" s="155">
        <v>0</v>
      </c>
      <c r="K5" s="155">
        <v>-0.4</v>
      </c>
      <c r="L5" s="155">
        <v>-0.3</v>
      </c>
      <c r="M5" s="155">
        <v>-0.1</v>
      </c>
      <c r="N5" s="155">
        <v>-0.1</v>
      </c>
      <c r="O5" s="155">
        <v>-0.1</v>
      </c>
      <c r="P5" s="155">
        <v>-0.1</v>
      </c>
      <c r="Q5" s="155">
        <v>0.1</v>
      </c>
      <c r="R5" s="155">
        <v>0.3</v>
      </c>
      <c r="S5" s="155">
        <v>0.5</v>
      </c>
      <c r="T5" s="155">
        <v>0.6</v>
      </c>
    </row>
    <row r="29" spans="1:20" ht="14.25">
      <c r="A29" s="168"/>
      <c r="B29" s="169">
        <v>41091</v>
      </c>
      <c r="C29" s="169">
        <v>41122</v>
      </c>
      <c r="D29" s="169">
        <v>41153</v>
      </c>
      <c r="E29" s="169">
        <v>41183</v>
      </c>
      <c r="F29" s="169">
        <v>41214</v>
      </c>
      <c r="G29" s="169">
        <v>41244</v>
      </c>
      <c r="H29" s="169">
        <v>41275</v>
      </c>
      <c r="I29" s="169">
        <v>41306</v>
      </c>
      <c r="J29" s="169">
        <v>41334</v>
      </c>
      <c r="K29" s="169">
        <v>41365</v>
      </c>
      <c r="L29" s="169">
        <v>41395</v>
      </c>
      <c r="M29" s="169">
        <v>41426</v>
      </c>
      <c r="N29" s="169">
        <v>41456</v>
      </c>
      <c r="O29" s="169">
        <v>41487</v>
      </c>
      <c r="P29" s="169">
        <v>41518</v>
      </c>
      <c r="Q29" s="169">
        <v>41548</v>
      </c>
      <c r="R29" s="169">
        <v>41579</v>
      </c>
      <c r="S29" s="169">
        <v>41609</v>
      </c>
      <c r="T29" s="169">
        <v>41640</v>
      </c>
    </row>
    <row r="30" spans="1:20" ht="14.25">
      <c r="A30" s="168" t="s">
        <v>74</v>
      </c>
      <c r="B30" s="155">
        <v>1.7</v>
      </c>
      <c r="C30" s="155">
        <v>0.5</v>
      </c>
      <c r="D30" s="155">
        <v>-1.7</v>
      </c>
      <c r="E30" s="155">
        <v>-2.7</v>
      </c>
      <c r="F30" s="155">
        <v>-3.1</v>
      </c>
      <c r="G30" s="155">
        <v>-2.2</v>
      </c>
      <c r="H30" s="155">
        <v>-3.5</v>
      </c>
      <c r="I30" s="155">
        <v>-2.5</v>
      </c>
      <c r="J30" s="155">
        <v>-1.6</v>
      </c>
      <c r="K30" s="155">
        <v>0.1</v>
      </c>
      <c r="L30" s="155">
        <v>0.9</v>
      </c>
      <c r="M30" s="155">
        <v>0.6</v>
      </c>
      <c r="N30" s="155">
        <v>-0.5</v>
      </c>
      <c r="O30" s="155">
        <v>-1.8</v>
      </c>
      <c r="P30" s="155">
        <v>-1.5</v>
      </c>
      <c r="Q30" s="155">
        <v>-3</v>
      </c>
      <c r="R30" s="155">
        <v>-1.6</v>
      </c>
      <c r="S30" s="155">
        <v>-1.1</v>
      </c>
      <c r="T30" s="155">
        <v>-1.2</v>
      </c>
    </row>
    <row r="31" spans="1:20" ht="14.25">
      <c r="A31" s="168" t="s">
        <v>76</v>
      </c>
      <c r="B31" s="155">
        <v>-0.2</v>
      </c>
      <c r="C31" s="155">
        <v>0.5</v>
      </c>
      <c r="D31" s="155">
        <v>0</v>
      </c>
      <c r="E31" s="155">
        <v>-0.7</v>
      </c>
      <c r="F31" s="155">
        <v>-1.7</v>
      </c>
      <c r="G31" s="155">
        <v>-1.6</v>
      </c>
      <c r="H31" s="155">
        <v>-2.1</v>
      </c>
      <c r="I31" s="155">
        <v>-2</v>
      </c>
      <c r="J31" s="155">
        <v>-2.3</v>
      </c>
      <c r="K31" s="155">
        <v>-2.1</v>
      </c>
      <c r="L31" s="155">
        <v>-1.2</v>
      </c>
      <c r="M31" s="155">
        <v>-1</v>
      </c>
      <c r="N31" s="155">
        <v>-0.7</v>
      </c>
      <c r="O31" s="155">
        <v>-0.2</v>
      </c>
      <c r="P31" s="155">
        <v>0.1</v>
      </c>
      <c r="Q31" s="155">
        <v>0.2</v>
      </c>
      <c r="R31" s="155">
        <v>0.6</v>
      </c>
      <c r="S31" s="155">
        <v>0.5</v>
      </c>
      <c r="T31" s="155">
        <v>0.9</v>
      </c>
    </row>
    <row r="32" spans="1:20" ht="14.25">
      <c r="A32" s="168" t="s">
        <v>75</v>
      </c>
      <c r="B32" s="155">
        <v>-2.3</v>
      </c>
      <c r="C32" s="155">
        <v>-1.9</v>
      </c>
      <c r="D32" s="155">
        <v>-1.9</v>
      </c>
      <c r="E32" s="155">
        <v>-1.7</v>
      </c>
      <c r="F32" s="155">
        <v>-1.8</v>
      </c>
      <c r="G32" s="155">
        <v>-2</v>
      </c>
      <c r="H32" s="155">
        <v>-2.2</v>
      </c>
      <c r="I32" s="155">
        <v>-2</v>
      </c>
      <c r="J32" s="155">
        <v>-2.2</v>
      </c>
      <c r="K32" s="155">
        <v>-2.8</v>
      </c>
      <c r="L32" s="155">
        <v>-3</v>
      </c>
      <c r="M32" s="155">
        <v>-3</v>
      </c>
      <c r="N32" s="155">
        <v>-2.8</v>
      </c>
      <c r="O32" s="155">
        <v>-2.9</v>
      </c>
      <c r="P32" s="155">
        <v>-2.6</v>
      </c>
      <c r="Q32" s="155">
        <v>-2.2</v>
      </c>
      <c r="R32" s="155">
        <v>-1.8</v>
      </c>
      <c r="S32" s="155">
        <v>-1.4</v>
      </c>
      <c r="T32" s="155">
        <v>-1.2</v>
      </c>
    </row>
    <row r="57" ht="14.25">
      <c r="B57" s="140" t="s">
        <v>77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 Claims: Spreadsheets on Generic Economic Data</dc:title>
  <dc:subject/>
  <dc:creator>Russell, Kevin</dc:creator>
  <cp:keywords/>
  <dc:description/>
  <cp:lastModifiedBy>Kevin Russell</cp:lastModifiedBy>
  <cp:lastPrinted>2010-05-13T13:03:24Z</cp:lastPrinted>
  <dcterms:created xsi:type="dcterms:W3CDTF">2010-05-11T12:43:55Z</dcterms:created>
  <dcterms:modified xsi:type="dcterms:W3CDTF">2014-02-24T15:18:07Z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 Area">
    <vt:lpwstr>2</vt:lpwstr>
  </property>
  <property fmtid="{D5CDD505-2E9C-101B-9397-08002B2CF9AE}" pid="3" name="ContentTypeId">
    <vt:lpwstr>0x010100521F1000D1C8214C8B2EC690663339D9BB0076EAED02777A1C43A1EDD269F4F8E6AB</vt:lpwstr>
  </property>
  <property fmtid="{D5CDD505-2E9C-101B-9397-08002B2CF9AE}" pid="4" name="ContentType">
    <vt:lpwstr>UNISON Campaign Bulletin</vt:lpwstr>
  </property>
  <property fmtid="{D5CDD505-2E9C-101B-9397-08002B2CF9AE}" pid="5" name="Date Submitted">
    <vt:lpwstr>2014-02-24T00:00:00Z</vt:lpwstr>
  </property>
  <property fmtid="{D5CDD505-2E9C-101B-9397-08002B2CF9AE}" pid="6" name="Year">
    <vt:lpwstr>2</vt:lpwstr>
  </property>
  <property fmtid="{D5CDD505-2E9C-101B-9397-08002B2CF9AE}" pid="7" name="Doc Category">
    <vt:lpwstr>5</vt:lpwstr>
  </property>
  <property fmtid="{D5CDD505-2E9C-101B-9397-08002B2CF9AE}" pid="8" name="Approved Version">
    <vt:lpwstr>24</vt:lpwstr>
  </property>
  <property fmtid="{D5CDD505-2E9C-101B-9397-08002B2CF9AE}" pid="9" name="UNISON Source URL">
    <vt:lpwstr>http://teams.unison.org.uk/departments/ServiceGroups/BusinessCommunityand%20Environment/Model%20Agreements%20%20Docs, http://teams.unison.org.uk/departments/ServiceGroups/BusinessCommunityand%20Environment/Model%20Agreements%20%20Docs</vt:lpwstr>
  </property>
  <property fmtid="{D5CDD505-2E9C-101B-9397-08002B2CF9AE}" pid="10" name="UNISON Target URL">
    <vt:lpwstr>http://library.unison.org.uk/Briefings%20and%20Circulars, http://library.unison.org.uk/Briefings%20and%20Circulars</vt:lpwstr>
  </property>
  <property fmtid="{D5CDD505-2E9C-101B-9397-08002B2CF9AE}" pid="11" name="Approver">
    <vt:lpwstr/>
  </property>
  <property fmtid="{D5CDD505-2E9C-101B-9397-08002B2CF9AE}" pid="12" name="Submitter">
    <vt:lpwstr>UNISON\kr</vt:lpwstr>
  </property>
  <property fmtid="{D5CDD505-2E9C-101B-9397-08002B2CF9AE}" pid="13" name="Health DocType">
    <vt:lpwstr/>
  </property>
  <property fmtid="{D5CDD505-2E9C-101B-9397-08002B2CF9AE}" pid="14" name="Project/Work Area">
    <vt:lpwstr/>
  </property>
  <property fmtid="{D5CDD505-2E9C-101B-9397-08002B2CF9AE}" pid="15" name="date">
    <vt:lpwstr>2012-07-09T00:00:00Z</vt:lpwstr>
  </property>
  <property fmtid="{D5CDD505-2E9C-101B-9397-08002B2CF9AE}" pid="16" name="Document Type">
    <vt:lpwstr/>
  </property>
  <property fmtid="{D5CDD505-2E9C-101B-9397-08002B2CF9AE}" pid="17" name="SG Sector">
    <vt:lpwstr/>
  </property>
  <property fmtid="{D5CDD505-2E9C-101B-9397-08002B2CF9AE}" pid="18" name="Document Description">
    <vt:lpwstr>This file includes spreadsheets on key areas such as inflation, pay settlements and average earnings. The data can be adapted for incorporation into pay claim documents.</vt:lpwstr>
  </property>
  <property fmtid="{D5CDD505-2E9C-101B-9397-08002B2CF9AE}" pid="19" name="For Internal Web Site">
    <vt:lpwstr>0</vt:lpwstr>
  </property>
  <property fmtid="{D5CDD505-2E9C-101B-9397-08002B2CF9AE}" pid="20" name="SubmitterEmail">
    <vt:lpwstr>K.Russell@unison.co.uk</vt:lpwstr>
  </property>
  <property fmtid="{D5CDD505-2E9C-101B-9397-08002B2CF9AE}" pid="21" name="SourceVersion">
    <vt:lpwstr>24</vt:lpwstr>
  </property>
  <property fmtid="{D5CDD505-2E9C-101B-9397-08002B2CF9AE}" pid="22" name="For Public Web Site">
    <vt:lpwstr>1</vt:lpwstr>
  </property>
</Properties>
</file>